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245" activeTab="0"/>
  </bookViews>
  <sheets>
    <sheet name="Отчет БМР" sheetId="1" r:id="rId1"/>
  </sheets>
  <definedNames/>
  <calcPr fullCalcOnLoad="1"/>
</workbook>
</file>

<file path=xl/sharedStrings.xml><?xml version="1.0" encoding="utf-8"?>
<sst xmlns="http://schemas.openxmlformats.org/spreadsheetml/2006/main" count="1479" uniqueCount="319">
  <si>
    <t>ОТЧЕТ</t>
  </si>
  <si>
    <t xml:space="preserve">Наименование муниципальной программы: </t>
  </si>
  <si>
    <t xml:space="preserve">Отчетный период: </t>
  </si>
  <si>
    <t>Ответственный исполнитель:</t>
  </si>
  <si>
    <t>№ п/п</t>
  </si>
  <si>
    <t>Наименование основного мероприятия, мероприятия основного мероприятия</t>
  </si>
  <si>
    <t>Источник финансирования</t>
  </si>
  <si>
    <t>Объем финансового обеспечения муниципальной программы в отчетном голду (тыс.рублей)</t>
  </si>
  <si>
    <t>Фактическое финансирование муниципальной программы на отчетную дату (нарастающим итогом) (тыс.рублей)</t>
  </si>
  <si>
    <t>Выполнено на отчетную дату (нарастающим итогом)(тыс.рублей)</t>
  </si>
  <si>
    <t>Сведения о достигнутых результатах</t>
  </si>
  <si>
    <t>Оценка выполнения</t>
  </si>
  <si>
    <t xml:space="preserve">Подпрограмма 1 Содержание автомобильных дорог общего пользованияна территории </t>
  </si>
  <si>
    <t>Федеральный бюджет</t>
  </si>
  <si>
    <t>Областной бюджет</t>
  </si>
  <si>
    <t>Местный бюджет</t>
  </si>
  <si>
    <t>Прочие источники</t>
  </si>
  <si>
    <t>2</t>
  </si>
  <si>
    <t>Мероприятие 1.1.1 Ремонт автомобильных дорог общего пользования местного значения</t>
  </si>
  <si>
    <t>Основное мероприятие 1.2 Поддержание состояния автомобильных дорог общего пользования местного значения на уровне, соответствующем категории дороги</t>
  </si>
  <si>
    <t>3</t>
  </si>
  <si>
    <t>Мероприятие 1.2.1 Межбюдждетные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</si>
  <si>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>Мероприятие 1.2.3 Содержание автомобильных дорог общего пользования на территории Бокситогорского городского поселения</t>
  </si>
  <si>
    <t>Мероприятие 1.2.2 Лизинговые платежи на приобретение дорожной техники</t>
  </si>
  <si>
    <t>Итого по подпрограмме</t>
  </si>
  <si>
    <t>Всего по муниципальной программе</t>
  </si>
  <si>
    <t>Основное мероприятие 1.1 Улучшение транспортно-эксплуатационного состояния автомоблильных дорог общего пользования местного значения</t>
  </si>
  <si>
    <t>4</t>
  </si>
  <si>
    <t>5</t>
  </si>
  <si>
    <t>6</t>
  </si>
  <si>
    <t>7</t>
  </si>
  <si>
    <t>8</t>
  </si>
  <si>
    <t>9</t>
  </si>
  <si>
    <t>10</t>
  </si>
  <si>
    <t>Проектирование и строительство межпоселкового газопровода "ГРС" Бокситогорск", п.Ларьян, д.Дыми, д.Большой Двор на территории Бокситогорского муниципального района</t>
  </si>
  <si>
    <t>Подпрограмма 1 Проектирование и строительство межпоселкового газопровода "ГРС" Бокситогорск", п.Ларьян, д.Дыми, д.Большой Двор на территории Бокситогорского муниципального района</t>
  </si>
  <si>
    <t>Основное мероприятие 1.1 Строительство межпоселкового газопровода "ГРС" Бокситогорск", п.Ларьян, д.Дыми, д.Большой Двор на территории Бокситогорского муниципального района</t>
  </si>
  <si>
    <t>Мероприятие 1.1.1 Строительство межпоселкового газопровода "ГРС" Бокситогорск", п.Ларьян, д.Дыми, д.Большой Двор на территории Бокситогорского муниципального района</t>
  </si>
  <si>
    <t>о реализации муниципальных программ Бокситогорского муниципального района</t>
  </si>
  <si>
    <t>Комитет образования</t>
  </si>
  <si>
    <t>Подпрограмма 1 Развитие дошкольного образования детей</t>
  </si>
  <si>
    <t>Основное мероприятие 1.1 Реализация образовательных программ дошкольного образования</t>
  </si>
  <si>
    <t>Мероприятие 1.1.1 Обеспечение деятельности (услуги, работы) муниципальных учреждений</t>
  </si>
  <si>
    <t xml:space="preserve">Мероприятие 1.1.2 Обеспечение государственных гарантий реализации прав на получение общедоступного и бесплатного дошкольного образования </t>
  </si>
  <si>
    <t>Основное мероприятие 1.2  Развитие инфраструктуры дошкольного образования</t>
  </si>
  <si>
    <t xml:space="preserve">Мероприятие 1.2.1 Укрепление материально-технической базы </t>
  </si>
  <si>
    <t>Мероприятие 1.2.2 Укрепление материально-технической базы организаций дошкольного образования</t>
  </si>
  <si>
    <t>Мероприятие 1.2.3 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</si>
  <si>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Основное мероприятие 1.3  Содействие развитию дошкольного образования</t>
  </si>
  <si>
    <t>Мероприятие 1.3.1  Развитие системы дошкольного, общего и дополнительного образования</t>
  </si>
  <si>
    <t>11</t>
  </si>
  <si>
    <t>Основное мероприятие 1.4  Оказание социальной поддержки семьям, имеющим детей</t>
  </si>
  <si>
    <t>Мероприятие 1.4.1  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 в ЛО</t>
  </si>
  <si>
    <t>12</t>
  </si>
  <si>
    <t>13</t>
  </si>
  <si>
    <t>Основное мероприятие 2.1 Реализация образовательных программ дошкольного образования</t>
  </si>
  <si>
    <t>Мероприятие 2.1.1 Обеспечение деятельности (услуги, работы) муниципальных учреждений</t>
  </si>
  <si>
    <t>Мероприятие 2.1.2  Обеспечение государственных гарантий реализации прав на получение общедоступного и бесплатного начального общего,основного общего и среднего общего образования в муниципальных общеобразовательных организациях</t>
  </si>
  <si>
    <t>Основное мероприятие 2.2  Развитие инфраструктуры общего образования</t>
  </si>
  <si>
    <t xml:space="preserve">Мероприятие 2.2.1 Укрепление материально-технической базы </t>
  </si>
  <si>
    <t>Мероприятие 2.2.2 Укрепление  материально-технической базы учреждений общего образования</t>
  </si>
  <si>
    <t>Мероприятие 2.2.3 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</si>
  <si>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Основное мероприятие 2.3  Содействие развитию общего образования</t>
  </si>
  <si>
    <t>14</t>
  </si>
  <si>
    <t>Мероприятие 2.3.1 Проведение и участие в районных, областных и межрегиональных мероприятиях</t>
  </si>
  <si>
    <t>15</t>
  </si>
  <si>
    <t>Мероприятие 2.3.2 Развитие системы дошкольного, общего и дополнительного образования</t>
  </si>
  <si>
    <t>16</t>
  </si>
  <si>
    <t>Основное мероприятие 2.4  Оказание социальной поддержки семьям, имеющим детей</t>
  </si>
  <si>
    <t>17</t>
  </si>
  <si>
    <t>Мероприятие 2.4.1  Реализация комплекса мер по организации работы по сбалансированному питанию детей Бокситогорского муниципального района</t>
  </si>
  <si>
    <t>19</t>
  </si>
  <si>
    <t>20</t>
  </si>
  <si>
    <t>Национальный проект "Образование"</t>
  </si>
  <si>
    <t>21</t>
  </si>
  <si>
    <t>Основное мероприятие 2.5. Федеральный проект "Современная школа"</t>
  </si>
  <si>
    <t>22</t>
  </si>
  <si>
    <t>23</t>
  </si>
  <si>
    <t>Подпрограмма 3 Развитие дополнительного образования детей</t>
  </si>
  <si>
    <t>Основное мероприятие 3.1 "Реализация программ дополнительного образования</t>
  </si>
  <si>
    <t>Основное мероприятие 3.2  Развитие инфраструктуры дополнительного образования</t>
  </si>
  <si>
    <t xml:space="preserve">Мероприятие 3.2.1 Укрепление материально-технической базы </t>
  </si>
  <si>
    <t>Мероприятие 3.2.2 Укрепление материально-технической базы учреждений дополнительного образования</t>
  </si>
  <si>
    <t>Мероприятие 3.2.3 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</si>
  <si>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Мероприятие 3.3.1 Проведение и участие в районных, областных и межрегиональных мероприятиях</t>
  </si>
  <si>
    <t>Мероприятие 3.3.2 Развитие системы дошкольного, общего и дополнительного образования</t>
  </si>
  <si>
    <t>Подпрограмма 4 Развитие кадрового потенциала системы образования Бокситогорского муниципального района</t>
  </si>
  <si>
    <t>Основное мероприятие 4.1 Содействие развитию кадрового потенциала</t>
  </si>
  <si>
    <t xml:space="preserve">Мероприятие 4.1.1 Развитие кадрового потенциала </t>
  </si>
  <si>
    <t>Мероприятие 4.1.2  Развитие кадрового потенциала системы дошкольного, общего и дополнительного образования</t>
  </si>
  <si>
    <t>Подпрограмма 5 Развитие системы отдыха, оздоровления, занятости детей, подростков и молодежи</t>
  </si>
  <si>
    <t>Мероприятие 5.1.1 Организация отдыха и оздоровления детей и подростков</t>
  </si>
  <si>
    <t>Мероприятие 5.1.2  Организация отдыха и оздоровления детей и подростков (С-витаминизация)</t>
  </si>
  <si>
    <t>Мероприятие 5.1.3  Расходы по организации отдыха детей, находящихся в трудной жизненной ситуации, в каникулярное время</t>
  </si>
  <si>
    <t>Подпрограмма 6 Развитие системы оценки качества образования и информационной прозрачности системы образования Бокситогорского муниципального района</t>
  </si>
  <si>
    <t>Основное мероприятие 6.1 Обеспеченние контроля качества образования</t>
  </si>
  <si>
    <t xml:space="preserve">Мероприятие 6.1.1  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 </t>
  </si>
  <si>
    <t>Подпрограмма 7 Развитие учреждений, обеспечивающих предоставление услуг в сфере  образования Бокситогорского муниципального района</t>
  </si>
  <si>
    <t>Основное мероприятие 7.1 Создание условий для функционирования прочих учреждений, обеспечивающих предоставение услуг в сфере образования</t>
  </si>
  <si>
    <t>Мероприятие 7.1.1  Обеспчение деятельности (услуги, работы) муниципальных учреждений</t>
  </si>
  <si>
    <t xml:space="preserve">Подпрограмма 1 Развитие малого и среднего предпринимательства
на территории Бокситогорского муниципального района
</t>
  </si>
  <si>
    <t>Основное мероприятие 1.1 Повышение конкурентоспособности субъектов малого и среднего предпринимательства Бокситогорского района на внутренних и внешних рынках</t>
  </si>
  <si>
    <t>Мероприятие 1.1.1 Мероприятия по поддержке  субъектов малого предпринимательства, действующим менее одного года, на организацию предпринимательской деятельности</t>
  </si>
  <si>
    <t>Мероприятие 1.1.2 Мониторинг деятельности субъектов малого и среднего предпринимательства и потребительского рынка на территории муниципального образования</t>
  </si>
  <si>
    <t>Основное мероприятие 1.2 Удовлетворение спроса населения на потребительские товары и услуги за счет развития малоформатной торговли (нестационарной, мобильной, ярмарочной), в том числе в отдаленных, труднодоступных населенных пунктах муниципального образования</t>
  </si>
  <si>
    <t>Мероприятие 1.2.1 Предоставление субсидий  организациям потребительской кооперации в целях возмеще-ния затрат по доставке товаров первой необходимости в сельские населенные пункты, расположенные на территории Бокситогорского муниципаль-ного района, начиная с 11 км от места их  получения</t>
  </si>
  <si>
    <t>Основное мероприятие 1.3 Развитие муниципальной инфраструктуры поддержки</t>
  </si>
  <si>
    <t>Мероприятие 1.3.1 Предоставление субсидий организациям инфраструктуры поддержки малого предпринимательства на компенсацию затрат, связанных с их деятельностью на территории Бокситогорского муниципального района</t>
  </si>
  <si>
    <t>Комитет экономического развития</t>
  </si>
  <si>
    <t>Основное мероприятие 1.1 Оказание дополнительной финансовой поддержки сельскохозяйственным товаропроизводителям с целью стимулирования увеличения объемов производства продукции сельского хозяйства и повышения ее конкурентоспособности</t>
  </si>
  <si>
    <t>Мероприятие 1.1.1 Предоставление субсидий  малым формам хозяйствования (К(Ф)Х и ЛПХ) на возмещение части затрат  по приобретению комбикорма на содержание сельскохозяйственных животных и птицы</t>
  </si>
  <si>
    <t>Мероприятие 1.1.2 Предоставления субсидий на возмещение части затрат на приобретение дизельного топлива при проведении сезонных полевых работ</t>
  </si>
  <si>
    <t>Мероприятие 1.2.1 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</si>
  <si>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>Отдел опеки и попечительства</t>
  </si>
  <si>
    <t xml:space="preserve">Подпрограмма 1 Развитие мер социальной поддержки отдельных категорий граждан
</t>
  </si>
  <si>
    <t>Основное мероприятие 1.1 Обеспечение предоставления мер социальной поддержки отдельным категориям граждан с усилением их адресности</t>
  </si>
  <si>
    <t>Мероприятие 1.1.1 Доплаты к пенсиям муниципальных служащих</t>
  </si>
  <si>
    <t>Мероприятие 1.1.2 Предоставление гражданам единовременной  денежной выплаты на проведение капитального ремонта индивидуальных жилых домов.</t>
  </si>
  <si>
    <t>Подпрограмма 2 Совершенствование социальной поддержки семьи и детей</t>
  </si>
  <si>
    <t>Основное мероприятие 1.2 Защита прав и законных интересов детей-сирот и детей, оставшихся без попечения родителей</t>
  </si>
  <si>
    <t>Мероприятие 1.2.1 Выплата единовременного пособия при всех формах устройства детей, лишенных родительского попечения в семью</t>
  </si>
  <si>
    <t>Мероприятие 1.2.2 Организация и осуществление деятельности по опеке и попечительству</t>
  </si>
  <si>
    <t xml:space="preserve">Мероприятие 1.2.3 Вознаграждение, причитающееся приемному родителю </t>
  </si>
  <si>
    <t xml:space="preserve">Мероприятие 1.2.4 Подготовка граждан, желающих принять на воспитание в свою семью ребенка, оставшегося без попечения родителей </t>
  </si>
  <si>
    <t xml:space="preserve">Мероприятие 1.2.5 Содержание детей-сирот и детей, оставшихся без попечения родителей, в семьях опекунов (попечителей) и приемных семьях  </t>
  </si>
  <si>
    <t>Мероприятие 1.2.6 Обеспечение бесплатного проезда детей-сирот и детей, оставшихся без попечения родителей, обучающихся в муниципальных образователь-ных учреждениях Ленинградс-кой области, на городском, пригородном (в сельской мест-ности на внутрирайонном) транспорте (кроме такси), а также бесплатного проезда один раз в год к месту житель-ства и обратно к месту учебы</t>
  </si>
  <si>
    <t>Мероприятие 1.2.7 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 сирот и детей, оставшихся без попечения родителей, или предоставленных и по договору социального найма</t>
  </si>
  <si>
    <t>Мероприятие 1.2.8 Предоставление мер социальной поддержки по аренде жилых помещений для детей- сирот и детей, оставшихся без попечения родителей и лиц из числа детей- сирот и детей, оставшихся без попечения родителей, на период до обеспечения их жилыми помещениями</t>
  </si>
  <si>
    <t xml:space="preserve">Мероприятие 1.2.9 Освобождение детей-сирот и детей, оставшихся без попече-ния родителей, а также лиц из числа детей-сирот и детей, оставшихся без попечения родителей, на период пребыва-ния в учреждениях для детей-сирот и детей, оставшихся без попечения родителей, в иных образовательных учрежде-ниях, на военной службе по призыву, отбывающих срок наказания в виде лишения свободы, а также на период пребывания у опекунов (попечителей), приемных семьях, в случае, если в жилом помещении не проживают  </t>
  </si>
  <si>
    <t>Мероприятие 1.2.10 Обеспечение постинтернат-ного сопровождения детей-сирот и детей, оставшихся без попечения родителей, лиц из числа детей-сирот и детей,  оставшихся без попечения родителей, в Ленинградской области</t>
  </si>
  <si>
    <t>Мероприятие 1.2.11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</si>
  <si>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18</t>
  </si>
  <si>
    <t>Отдел по социальной политике</t>
  </si>
  <si>
    <t>Подпрограмма 1 Молодежь Бокситогорского муниципального района</t>
  </si>
  <si>
    <t>Подпрограмма 2 Культура Бокситогорского муниципального района</t>
  </si>
  <si>
    <t>Мероприятие 1.2.1 Обеспечение деятельности (работы, услуги) муниципальных учреждений</t>
  </si>
  <si>
    <t>Основное мероприятие 2.2 Развитие библиотечного дела</t>
  </si>
  <si>
    <t>Мероприятие 2.2.1 Организация библиотечного обслуживания и комплектования библиотечных фондов библиотек поселений</t>
  </si>
  <si>
    <t>Основное мероприятие 3.2 Развитие и укрепление кадрового потенциала</t>
  </si>
  <si>
    <t>Мероприятие 3.2.1 Обеспечение выплат стимулирующего характера работникам муниципальных учреждений культуры Ленинградской области, из них</t>
  </si>
  <si>
    <t>Предоставление субсидий бюджетным учреждениям</t>
  </si>
  <si>
    <t>Межбюджетные трансферты, передаваемые бюджетам поселений из бюджета Бокситогорского муниципального района на обеспечение выплат стимулирующего характера работникам муниципальных учреждений культуры Ленинградской области</t>
  </si>
  <si>
    <t>Основное мероприятие 4.2 Укрепление материально-технической базы</t>
  </si>
  <si>
    <t>Мероприятие 4.2.1 Укрепление материально-технической базы</t>
  </si>
  <si>
    <t>Мероприятие 4.2.2 Капитальный ремонт объектов культуры</t>
  </si>
  <si>
    <t xml:space="preserve">Основное мероприятие 5.2 Cохранение исторического и культурного наследия Бокситогорского муниципального </t>
  </si>
  <si>
    <t>24</t>
  </si>
  <si>
    <t xml:space="preserve">Мероприятие 5.2.1 Ремонт объектов культурного наследия,  
из них:
</t>
  </si>
  <si>
    <t>25</t>
  </si>
  <si>
    <t>26</t>
  </si>
  <si>
    <t>27</t>
  </si>
  <si>
    <t>Подпрограмма 3 Развитие физической культуры и спорта в Бокситогорском муниципальном районе</t>
  </si>
  <si>
    <t>28</t>
  </si>
  <si>
    <t>Основное мероприятие 1.3 Повышение интереса различных категорий граждан к занятиям физической культурой и спортом</t>
  </si>
  <si>
    <t>29</t>
  </si>
  <si>
    <t>Мероприятие 1.3.1 Обеспечение деятельности (работы, услуги) муниципальных учреждений</t>
  </si>
  <si>
    <t>30</t>
  </si>
  <si>
    <t>Мероприятие 1.3.2 Проведение и участие в районных, областных и межрегиональных мероприятиях</t>
  </si>
  <si>
    <t>31</t>
  </si>
  <si>
    <t>Основное мероприятие 2.3 Сохранение и совершенствование материально- технической базы бюджетных учреждений</t>
  </si>
  <si>
    <t>32</t>
  </si>
  <si>
    <t>Мероприятие 2.3.1 Укрепление материально-технической базы</t>
  </si>
  <si>
    <t>33</t>
  </si>
  <si>
    <t>Мероприятие 2.3.2 Поддержка развития общественной инфраструктуры муниципального значения</t>
  </si>
  <si>
    <t>34</t>
  </si>
  <si>
    <t>35</t>
  </si>
  <si>
    <t>Комитет финансов</t>
  </si>
  <si>
    <t>Подпрограмма 1 Межбюджетные отношения в Бокситогорском муниципальном районе</t>
  </si>
  <si>
    <t>Основное мероприятие 1.1 Выравнивание уровня бюджетной обеспеченности муниципальных образований Бокситогорского муниципального района</t>
  </si>
  <si>
    <t>Мероприятие 1.1.1 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</si>
  <si>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>Мероприятие 1.1.2 Предоставление дотаций на выравнивание бюджетной обеспеченности муниципальных образований Бокситогорского муниципального района</t>
  </si>
  <si>
    <t>Основное мероприятие 1.2 Осуществление мер по обеспечению сбалансированности местных бюджетов</t>
  </si>
  <si>
    <t>Мероприятие 1.2.1 Мероприятия  по осуществлению мер по обеспечению сбалансированности местных бюджетов</t>
  </si>
  <si>
    <t>Подпрограмма 2 "Управление муниципальным долгом Бокситогорского муниципального района"</t>
  </si>
  <si>
    <t xml:space="preserve">Основное мероприятие 1.2 Соблюдение установленных законодательством ограничений предельного объема муниципального долга и расходов на его обслуживание.
</t>
  </si>
  <si>
    <t>Отдел ГОЧС</t>
  </si>
  <si>
    <t>Подпрограмма 1  "Обеспечение правопорядка и профилактика правонарушений на территории Бокситогорского муниципального района"</t>
  </si>
  <si>
    <t>Основное мероприятие 1.1 Внедрение технических средств обеспечения безопасности на объектах муниципальной собственности</t>
  </si>
  <si>
    <t>Мероприятие 1.1.1 Установка систем видеонаблюдения, контроля и управления доступом на объектах муниципальной собственности</t>
  </si>
  <si>
    <t>Основное мероприятие 2.1 Реализация мер по проведению профилактики правонарушений</t>
  </si>
  <si>
    <t>Мероприятие 2.2.1 Организация профилактических мероприятий среди молодежи</t>
  </si>
  <si>
    <t xml:space="preserve">Мероприятие 2.2.2 Организация профилактических мероприятий, оказание  финансовой и консультативной помощи лицам, нуждающимся в социальной реабилитации </t>
  </si>
  <si>
    <t>Подпрограмма 2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общественной безопасности"</t>
  </si>
  <si>
    <t>Основное мероприятие 1.2 Обеспечение и поддержание в постоянной готовности систем гражданской обороны, предупреждения и ликвидации чрезвычайных ситуаций природного и техногенного характер</t>
  </si>
  <si>
    <t>Мероприятие 1.2.1 Подготовка населения в области гражданской обороны, предупреждения и ликвидации чрезвычайных ситуаций</t>
  </si>
  <si>
    <t>Мероприятие 1.2.2 Формирование (восполнение) резерва имущества гражданской обороны и резерва материальных ресурсов для  ликвидации чрезвычайных ситуаций на территории  Бокситогорского муниципального рай</t>
  </si>
  <si>
    <t>Основное мероприятие 2.2 Развитие и поддержание в готовности систем управления мероприятиями гражданской обороны и оповещения населения</t>
  </si>
  <si>
    <t>Мероприятие 2.2.1 Развитие местной системы оповещения Бокситогорского муниципального района</t>
  </si>
  <si>
    <t>Основное мероприятие 3.2 Повышение уровня общественной безопасности</t>
  </si>
  <si>
    <t xml:space="preserve">Мероприятие 3.2.1 Обеспечение бесперебойной работы правоохранительного сегмента аппаратно-программного комплекса автоматизированной информационной системы «Безопасный город» путем контроля работоспособности его элементов и технического обслуживания, его расширение (модернизацию) </t>
  </si>
  <si>
    <t>Комитет организационного и правового обеспечения</t>
  </si>
  <si>
    <t xml:space="preserve">Подпрограмма 1 "Создание условий для эффективного выполнения органами  местного самоуправления своих полномочий"
</t>
  </si>
  <si>
    <t>Основное мероприятие 1.1 Организация обучения и получение дополнительного профессионального образования  лицами, замещающими должности муниципальной службы в органах местного самоуправления Бокситогорского муниципального района</t>
  </si>
  <si>
    <t>Основное мероприятие 2.1 Обеспечение подготовки и участия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 - 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</si>
  <si>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>Мероприятие 1.2.1 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 - 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полномочий.</t>
  </si>
  <si>
    <t>Основное мероприятие 1.3 Поддержание условий, способствующих развитию газеты "Новый путь"</t>
  </si>
  <si>
    <t>в том числе: Вручение подарков жителям Бокситогорского муниципального района в связи с юбилейными датами рождения, начиная с 90-летия</t>
  </si>
  <si>
    <t>Основное мероприятие 1.2 Поддержка народного творчества и национальных клуьтур</t>
  </si>
  <si>
    <t>Итого по программам Бокситогорского муниципального района</t>
  </si>
  <si>
    <t xml:space="preserve">Подпрограмма 1 Управление собственностью  Бокситогорского муниципального района
</t>
  </si>
  <si>
    <t>Основное мероприятие 1.1 Подготовка проектов актуализированной редакции генерального плана и правил землепользования и застройки поселений Бокситогорского муниципального района</t>
  </si>
  <si>
    <t>Мероприятие 1.1.1 Подготовка проектов актуализированной редакции генерального плана и правил землепользования и застройки поселений Бокситогорского муниципального района</t>
  </si>
  <si>
    <t>Комитет жилищно-коммунального хозяйства</t>
  </si>
  <si>
    <t>36</t>
  </si>
  <si>
    <t>38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</si>
  <si>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</si>
  <si>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</si>
  <si>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</si>
  <si>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</si>
  <si>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</si>
  <si>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</si>
  <si>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</si>
  <si>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</si>
  <si>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</si>
  <si>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</si>
  <si>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</si>
  <si>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</si>
  <si>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</si>
  <si>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</si>
  <si>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</si>
  <si>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</si>
  <si>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</si>
  <si>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</si>
  <si>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</si>
  <si>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</si>
  <si>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</si>
  <si>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</si>
  <si>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</si>
  <si>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</si>
  <si>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</si>
  <si>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Мероприятие 1.2.4 Мероприятия по реновации организаций дошкольного образования</t>
  </si>
  <si>
    <t>Мероприятие 1.2.5 Строительство, реконструкция и приобретение объектов, для организации дошкольного образования</t>
  </si>
  <si>
    <t>Мероприятие 3.1.2 Обеспчение функционирования модели персонифицированного финансирования дополнительного образования детей</t>
  </si>
  <si>
    <t>Основное мероприятие 5.1 Обеспечение отдыха, оздоровления, занятости детей, подростков и молодежи</t>
  </si>
  <si>
    <t>69</t>
  </si>
  <si>
    <t>Мероприятие 1.2.1 Процентные платежи по муниципальному долгу Бокситогорского муниципального района</t>
  </si>
  <si>
    <t>Мероприятие 1.3.1 Предоставление субсидий юридическим лицам в целях финансового обеспечения части затрат, возникающих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</si>
  <si>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>Мероприятие 2.1.3  Ежемесячное денежное вознаграждение за классное руководство педагогическим рабтникам государственных и муниципальных общеобразовательных организаций</t>
  </si>
  <si>
    <t>Мероприятие 2.2.4  Организация электронного и дистанционного обучения детей-инвалидов</t>
  </si>
  <si>
    <t>Мероприятие 2.2.5  Организация  работы школьных лесничеств</t>
  </si>
  <si>
    <t>Подпрограмма 2 "Развитие начального общего, основного общего и среднего общего образования детей"</t>
  </si>
  <si>
    <t>Мероприятие 3.1.1 Обеспечение деятельности (услуги, работы) муниципальных учреждений</t>
  </si>
  <si>
    <t>37</t>
  </si>
  <si>
    <t>Мероприятие 1.1.1 Получение дополнительного профессионального образования  лицами, замещающими должности муниципальной службы в органах местного самоуправления Бокситогорского муниципального района</t>
  </si>
  <si>
    <t>Подпрограмма 2 Общество и власть</t>
  </si>
  <si>
    <t>Подпрограмма 3 Поддержка социально ориентированных некоммерческих организаций</t>
  </si>
  <si>
    <t>Мероприятие 2.3.1 Предоставление субсидии Бокситогорской районной организации ЛОО "Всероссийское общество инвалидов" в целях возмещения расходов по оплате коммунальных услуг</t>
  </si>
  <si>
    <t>Подпрограмма 4 Гармонизация межнациональных и межконфессиональных  отношений, профилактика экстремизма на территории Бокситогорского муниципального района</t>
  </si>
  <si>
    <t>Основное мероприятие 1.3 Создание условий для деятельности общественных организаций ветеранов Бокситогорского района Ленинградской области</t>
  </si>
  <si>
    <t>Мероприятие 1.3.1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</si>
  <si>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 xml:space="preserve">Основное мероприятие 2.3 Создание условий для деятельности Бокситогорской районной организации ЛОО "Всероссийское общество инвалидов" </t>
  </si>
  <si>
    <t>Основное мероприятие 1.4 Укрепление межэтнического и межконфессионального сотрудничества на территории Бокситогорского муниципального района</t>
  </si>
  <si>
    <t>Мероприятие 1.4.1 Обеспечение деятельности муниципальных учреждений</t>
  </si>
  <si>
    <t>Основное мероприятие 2.4 Профилактика экстремистской деятельности путем проведения воспитательной работы среди молодежи и пропаганды, направленной на предупреждение экстремизма</t>
  </si>
  <si>
    <t>Мероприятие 2.4.1 изготовление и распространение печатных материалов антиэкстремистской направленн</t>
  </si>
  <si>
    <t>"Современное образование в Бокситогорском муниципальном районе Ленинградской области" на 2021 - 2023 годы</t>
  </si>
  <si>
    <t>Мероприятие 2.2.4  Мероприятия по ренновации организаций общего образования</t>
  </si>
  <si>
    <t>Мероприятие 2.2.6 Проведение капитального ремонта  площадок (стадионов) общеобразовательных организаций</t>
  </si>
  <si>
    <t>Мероприятие 2.4.2   Предоставление питания на бесплатной основе (с частичной компенсацией компенсацией его стоимости) обучающимся в муниципальных общеобразовательных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Ленинграской области</t>
  </si>
  <si>
    <t>Мероприятие 2.4.3  Организация бесплатного горячего питания обучающихся, получающих начальное общее образование в государственных имуниципальных образовательных организациях</t>
  </si>
  <si>
    <t>Мероприятие 2.4.4  Развитие системы дошкольного, общего и дополнительного образования</t>
  </si>
  <si>
    <t>Мероприятие 3.2.4 Мероприятия по реновации организаций дополнительного образования</t>
  </si>
  <si>
    <t>Основное мероприятие 3.3  Содействие развитию дополнителного образования</t>
  </si>
  <si>
    <t>Комитет по управлению муниципальным имуществом</t>
  </si>
  <si>
    <t>Мероприятие 1.1.2 Расходы по капитальному ремонту и ремонту автомобильных дорог общего пользования местного значения</t>
  </si>
  <si>
    <t>Мероприятие 1.1.3 Разработка технической документации</t>
  </si>
  <si>
    <t>Мероприятие 1.1.4 Межбюджетные трансферты бюджетам муниципальных образований Бокситогорского муниципального района на мероприятия по осуществлению деятельности в области дорожного хозяйства за счет средств дорожного фонда</t>
  </si>
  <si>
    <t>Подпрограмма 2 Обеспечение регулярных пассажирских перевозок на территории Бокситогорского муниципального района</t>
  </si>
  <si>
    <t>Основное мероприятие 1.2 Повышение качества предоставления транспортных услуг населению, в том числе регулярности совершаемых рейсов</t>
  </si>
  <si>
    <t>Мероприятие 1.2.2 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</si>
  <si>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>Мероприятие 1.2.3 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</t>
  </si>
  <si>
    <t>Мероприятие 1.2.3 Обеспечение деятельности  отдела по защите населения и территории Бокситогорского муниципального района  от чрезвычайных ситуаций</t>
  </si>
  <si>
    <t>Основное мероприятие 1.2 Оплата госпошлины в целях постановки на учет транспортных средств или самоходных машин</t>
  </si>
  <si>
    <t>Мероприятие 1.2.1 Оплата госпошлины в целях постановки на учет транспортных средств или самоходных машин</t>
  </si>
  <si>
    <t>Основное мероприятие 1.3 Проведение кадастрового учета объектов и оценки их рыночной стоимости</t>
  </si>
  <si>
    <t>Мероприятие 1.3.1 Проведение кадастрового учета объектов и оценки их рыночной стоимости</t>
  </si>
  <si>
    <t>Основное мероприятие 1.4 Проведение комплексных кадастровых работ</t>
  </si>
  <si>
    <t>Мероприятие 1.4.1 Проведение комплексных кадастровых работ</t>
  </si>
  <si>
    <t>Основное мероприятие 1.5 Проведение кадастровых работ по образованию земельных участков из состава земель сельскохозяйственного назначения</t>
  </si>
  <si>
    <t>Мероприятие 1.5.1 Проведение кадастровых работ по образованию земельных участков из состава земель сельскохозяйственного назначения</t>
  </si>
  <si>
    <t>Основное мероприятие 1.6 Содержание и ремонт муниципального имущества</t>
  </si>
  <si>
    <t>Мероприятие 1.6.1 Проведение работ по обеспечению муниципальных объектов текущим ремонтом, а также коммунальными услугами</t>
  </si>
  <si>
    <t>Основное мероприятие 1.7 Взносы на капитальный ремонт общего имущества многоквартирных домов Бокситогорского муниципального района</t>
  </si>
  <si>
    <t xml:space="preserve">Мероприятие 1.7.1 Взносы на капитальный ремонт общего имущества многоквартирных домов </t>
  </si>
  <si>
    <t>Основное мероприятие 1.8  Наполнение документацией ГИС"Обеспечение градостроительной деятельностью"</t>
  </si>
  <si>
    <t>Мероприятие 1.8.1 Внесение вЕГРН сведений, установленных законодательством РФ</t>
  </si>
  <si>
    <t>Основное мероприятие 1.1 Содействие развитию научных и творческих инициатив молодых людей, организация досуга молодежи</t>
  </si>
  <si>
    <t>Мероприятие 1.1.1 Проведение и участие во всероссийских, областных и районных молодежных мероприятиях</t>
  </si>
  <si>
    <t>Мероприятие 2.2.2 Поддержка отрасли культуры</t>
  </si>
  <si>
    <t>Мероприятие 4.2.3 Реализация мероприятий по организации доступной среды для инвалидов и маломобильных групп населения</t>
  </si>
  <si>
    <t>Мероприятие 4.2.4 Поддержка развития общественной инфраструктуры муниципального значения</t>
  </si>
  <si>
    <t xml:space="preserve">Подпрограмма 1 Развитие сельского хозяйства на территории  Бокситогорского муниципального района Ленинградской области" на 2021-2023 годы
</t>
  </si>
  <si>
    <t xml:space="preserve">"Культура, молодёжная политика, физическая культура и спорт 
Бокситогорского муниципального района» на 2021-2023 годы
</t>
  </si>
  <si>
    <t>"Социальная поддержка отдельных категорий граждан в  Бокситогорском муниципальном районе Ленинградской области " на 2021-2023 годы.</t>
  </si>
  <si>
    <t xml:space="preserve">"Развитие сельского хозяйства  на территории Бокситогорского муниципального района Ленинградской области" на 2021-2023 годы
</t>
  </si>
  <si>
    <t xml:space="preserve">«Управление собственностью на территории Бокситогорского муниципального района»
на 2021 – 2023 годы </t>
  </si>
  <si>
    <t>"Управление муниципальными финансами и муниципальным долгом Бокситогорского муниципального района" на 2021-2023 годы</t>
  </si>
  <si>
    <t>"Безопасность Бокситогорского муниципального района" на 2021 – 2023  годы</t>
  </si>
  <si>
    <t xml:space="preserve">"Стимулирование экономической активности   Бокситогорского муниципального района" на 2021-2023 годы
</t>
  </si>
  <si>
    <t xml:space="preserve">"Устойчивое  общественное  развитие 
 в Бокситогорском  муниципальном  районе"  на 2021-2023 годы
</t>
  </si>
  <si>
    <t>"Содержание автомобильных дорог общего пользования на территории Бокситогорского муниципального района" на 2021-2023 год</t>
  </si>
  <si>
    <t>январь -июнь 2021 года</t>
  </si>
  <si>
    <t>Мероприятие 2.5.1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</si>
  <si>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Основное мероприятие 2.6. Федеральный проект "Цифровая образовательная среда"</t>
  </si>
  <si>
    <t>Мероприятие 2.6.1.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</si>
  <si>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39</t>
  </si>
  <si>
    <t>40</t>
  </si>
  <si>
    <t>Основное мероприятие 7.2.  Развитие инфраструктуры учреждений, обеспечивающих предоставение услуг в сфере образования</t>
  </si>
  <si>
    <t xml:space="preserve">Мероприятие 7.2.1. Укрепление материально-технической базы </t>
  </si>
  <si>
    <t>Мероприятие 7.2.2. 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</si>
  <si>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январь - июнь 2021 года</t>
  </si>
  <si>
    <t>Мероприятие 1.1.2 Оборудование учреждений образования системами передачи тревожных сообщений и поддержание их в исправном состоянии</t>
  </si>
  <si>
    <t xml:space="preserve">Основное мероприятие 1.2 Поощрение и популяризация достижений в сфере развития  сельских территорий.
</t>
  </si>
  <si>
    <t>52</t>
  </si>
  <si>
    <t>53</t>
  </si>
  <si>
    <t>54</t>
  </si>
  <si>
    <t>70</t>
  </si>
  <si>
    <t>71</t>
  </si>
  <si>
    <t>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</si>
</sst>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2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2" fontId="4" fillId="2" borderId="18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4" fontId="4" fillId="2" borderId="19" xfId="0" applyNumberFormat="1" applyFont="1" applyFill="1" applyBorder="1" applyAlignment="1">
      <alignment horizontal="center" vertical="center" wrapText="1"/>
    </xf>
    <xf numFmtId="2" fontId="4" fillId="14" borderId="10" xfId="0" applyNumberFormat="1" applyFont="1" applyFill="1" applyBorder="1" applyAlignment="1">
      <alignment horizontal="center" vertical="center" wrapText="1"/>
    </xf>
    <xf numFmtId="4" fontId="4" fillId="14" borderId="10" xfId="0" applyNumberFormat="1" applyFont="1" applyFill="1" applyBorder="1" applyAlignment="1">
      <alignment horizontal="center" vertical="center" wrapText="1"/>
    </xf>
    <xf numFmtId="2" fontId="4" fillId="14" borderId="11" xfId="0" applyNumberFormat="1" applyFont="1" applyFill="1" applyBorder="1" applyAlignment="1">
      <alignment horizontal="center" vertical="center" wrapText="1"/>
    </xf>
    <xf numFmtId="4" fontId="4" fillId="14" borderId="11" xfId="0" applyNumberFormat="1" applyFont="1" applyFill="1" applyBorder="1" applyAlignment="1">
      <alignment horizontal="center" vertical="center" wrapText="1"/>
    </xf>
    <xf numFmtId="2" fontId="4" fillId="14" borderId="12" xfId="0" applyNumberFormat="1" applyFont="1" applyFill="1" applyBorder="1" applyAlignment="1">
      <alignment horizontal="center" vertical="center" wrapText="1"/>
    </xf>
    <xf numFmtId="4" fontId="4" fillId="14" borderId="12" xfId="0" applyNumberFormat="1" applyFont="1" applyFill="1" applyBorder="1" applyAlignment="1">
      <alignment horizontal="center" vertical="center" wrapText="1"/>
    </xf>
    <xf numFmtId="49" fontId="7" fillId="15" borderId="20" xfId="0" applyNumberFormat="1" applyFont="1" applyFill="1" applyBorder="1" applyAlignment="1">
      <alignment horizontal="left"/>
    </xf>
    <xf numFmtId="0" fontId="3" fillId="15" borderId="21" xfId="0" applyFont="1" applyFill="1" applyBorder="1" applyAlignment="1">
      <alignment horizontal="left"/>
    </xf>
    <xf numFmtId="49" fontId="7" fillId="15" borderId="22" xfId="0" applyNumberFormat="1" applyFont="1" applyFill="1" applyBorder="1" applyAlignment="1">
      <alignment horizontal="left"/>
    </xf>
    <xf numFmtId="0" fontId="3" fillId="15" borderId="0" xfId="0" applyFont="1" applyFill="1" applyBorder="1" applyAlignment="1">
      <alignment horizontal="left"/>
    </xf>
    <xf numFmtId="0" fontId="5" fillId="15" borderId="0" xfId="0" applyFont="1" applyFill="1" applyBorder="1" applyAlignment="1">
      <alignment/>
    </xf>
    <xf numFmtId="4" fontId="3" fillId="15" borderId="0" xfId="0" applyNumberFormat="1" applyFont="1" applyFill="1" applyBorder="1" applyAlignment="1">
      <alignment/>
    </xf>
    <xf numFmtId="0" fontId="3" fillId="15" borderId="0" xfId="0" applyFont="1" applyFill="1" applyBorder="1" applyAlignment="1">
      <alignment/>
    </xf>
    <xf numFmtId="0" fontId="3" fillId="15" borderId="23" xfId="0" applyFont="1" applyFill="1" applyBorder="1" applyAlignment="1">
      <alignment/>
    </xf>
    <xf numFmtId="49" fontId="7" fillId="15" borderId="24" xfId="0" applyNumberFormat="1" applyFont="1" applyFill="1" applyBorder="1" applyAlignment="1">
      <alignment horizontal="left"/>
    </xf>
    <xf numFmtId="0" fontId="3" fillId="15" borderId="25" xfId="0" applyFont="1" applyFill="1" applyBorder="1" applyAlignment="1">
      <alignment horizontal="left"/>
    </xf>
    <xf numFmtId="0" fontId="5" fillId="15" borderId="25" xfId="0" applyFont="1" applyFill="1" applyBorder="1" applyAlignment="1">
      <alignment/>
    </xf>
    <xf numFmtId="4" fontId="3" fillId="15" borderId="25" xfId="0" applyNumberFormat="1" applyFont="1" applyFill="1" applyBorder="1" applyAlignment="1">
      <alignment/>
    </xf>
    <xf numFmtId="0" fontId="3" fillId="15" borderId="25" xfId="0" applyFont="1" applyFill="1" applyBorder="1" applyAlignment="1">
      <alignment/>
    </xf>
    <xf numFmtId="0" fontId="2" fillId="15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3" fillId="15" borderId="26" xfId="0" applyFont="1" applyFill="1" applyBorder="1" applyAlignment="1">
      <alignment/>
    </xf>
    <xf numFmtId="49" fontId="7" fillId="9" borderId="20" xfId="0" applyNumberFormat="1" applyFont="1" applyFill="1" applyBorder="1" applyAlignment="1">
      <alignment horizontal="left"/>
    </xf>
    <xf numFmtId="0" fontId="3" fillId="9" borderId="21" xfId="0" applyFont="1" applyFill="1" applyBorder="1" applyAlignment="1">
      <alignment horizontal="left"/>
    </xf>
    <xf numFmtId="49" fontId="7" fillId="9" borderId="22" xfId="0" applyNumberFormat="1" applyFont="1" applyFill="1" applyBorder="1" applyAlignment="1">
      <alignment horizontal="left"/>
    </xf>
    <xf numFmtId="0" fontId="3" fillId="9" borderId="0" xfId="0" applyFont="1" applyFill="1" applyBorder="1" applyAlignment="1">
      <alignment horizontal="left"/>
    </xf>
    <xf numFmtId="0" fontId="5" fillId="9" borderId="0" xfId="0" applyFont="1" applyFill="1" applyBorder="1" applyAlignment="1">
      <alignment/>
    </xf>
    <xf numFmtId="4" fontId="3" fillId="9" borderId="0" xfId="0" applyNumberFormat="1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3" fillId="9" borderId="23" xfId="0" applyFont="1" applyFill="1" applyBorder="1" applyAlignment="1">
      <alignment/>
    </xf>
    <xf numFmtId="49" fontId="7" fillId="9" borderId="24" xfId="0" applyNumberFormat="1" applyFont="1" applyFill="1" applyBorder="1" applyAlignment="1">
      <alignment horizontal="left"/>
    </xf>
    <xf numFmtId="0" fontId="3" fillId="9" borderId="25" xfId="0" applyFont="1" applyFill="1" applyBorder="1" applyAlignment="1">
      <alignment horizontal="left"/>
    </xf>
    <xf numFmtId="0" fontId="5" fillId="9" borderId="25" xfId="0" applyFont="1" applyFill="1" applyBorder="1" applyAlignment="1">
      <alignment/>
    </xf>
    <xf numFmtId="4" fontId="3" fillId="9" borderId="25" xfId="0" applyNumberFormat="1" applyFont="1" applyFill="1" applyBorder="1" applyAlignment="1">
      <alignment/>
    </xf>
    <xf numFmtId="0" fontId="3" fillId="9" borderId="25" xfId="0" applyFont="1" applyFill="1" applyBorder="1" applyAlignment="1">
      <alignment/>
    </xf>
    <xf numFmtId="0" fontId="3" fillId="9" borderId="26" xfId="0" applyFont="1" applyFill="1" applyBorder="1" applyAlignment="1">
      <alignment wrapText="1"/>
    </xf>
    <xf numFmtId="0" fontId="2" fillId="9" borderId="0" xfId="0" applyFont="1" applyFill="1" applyAlignment="1">
      <alignment/>
    </xf>
    <xf numFmtId="4" fontId="4" fillId="9" borderId="25" xfId="0" applyNumberFormat="1" applyFont="1" applyFill="1" applyBorder="1" applyAlignment="1">
      <alignment/>
    </xf>
    <xf numFmtId="0" fontId="3" fillId="9" borderId="26" xfId="0" applyFont="1" applyFill="1" applyBorder="1" applyAlignment="1">
      <alignment/>
    </xf>
    <xf numFmtId="2" fontId="4" fillId="8" borderId="10" xfId="0" applyNumberFormat="1" applyFont="1" applyFill="1" applyBorder="1" applyAlignment="1">
      <alignment horizontal="center" vertical="center" wrapText="1"/>
    </xf>
    <xf numFmtId="4" fontId="4" fillId="8" borderId="10" xfId="0" applyNumberFormat="1" applyFont="1" applyFill="1" applyBorder="1" applyAlignment="1">
      <alignment horizontal="center" vertical="center" wrapText="1"/>
    </xf>
    <xf numFmtId="2" fontId="4" fillId="8" borderId="11" xfId="0" applyNumberFormat="1" applyFont="1" applyFill="1" applyBorder="1" applyAlignment="1">
      <alignment horizontal="center" vertical="center" wrapText="1"/>
    </xf>
    <xf numFmtId="2" fontId="4" fillId="8" borderId="12" xfId="0" applyNumberFormat="1" applyFont="1" applyFill="1" applyBorder="1" applyAlignment="1">
      <alignment horizontal="center" vertical="center" wrapText="1"/>
    </xf>
    <xf numFmtId="4" fontId="4" fillId="8" borderId="11" xfId="0" applyNumberFormat="1" applyFont="1" applyFill="1" applyBorder="1" applyAlignment="1">
      <alignment horizontal="center" vertical="center" wrapText="1"/>
    </xf>
    <xf numFmtId="4" fontId="4" fillId="8" borderId="12" xfId="0" applyNumberFormat="1" applyFont="1" applyFill="1" applyBorder="1" applyAlignment="1">
      <alignment horizontal="center" vertical="center" wrapText="1"/>
    </xf>
    <xf numFmtId="49" fontId="3" fillId="33" borderId="27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 wrapText="1"/>
    </xf>
    <xf numFmtId="2" fontId="3" fillId="33" borderId="30" xfId="0" applyNumberFormat="1" applyFont="1" applyFill="1" applyBorder="1" applyAlignment="1">
      <alignment horizontal="left" vertical="center" wrapText="1"/>
    </xf>
    <xf numFmtId="2" fontId="3" fillId="33" borderId="31" xfId="0" applyNumberFormat="1" applyFont="1" applyFill="1" applyBorder="1" applyAlignment="1">
      <alignment horizontal="left" vertical="center" wrapText="1"/>
    </xf>
    <xf numFmtId="2" fontId="3" fillId="33" borderId="32" xfId="0" applyNumberFormat="1" applyFont="1" applyFill="1" applyBorder="1" applyAlignment="1">
      <alignment horizontal="left" vertical="center" wrapText="1"/>
    </xf>
    <xf numFmtId="10" fontId="4" fillId="33" borderId="30" xfId="0" applyNumberFormat="1" applyFont="1" applyFill="1" applyBorder="1" applyAlignment="1">
      <alignment horizontal="center" vertical="center" wrapText="1"/>
    </xf>
    <xf numFmtId="10" fontId="4" fillId="33" borderId="31" xfId="0" applyNumberFormat="1" applyFont="1" applyFill="1" applyBorder="1" applyAlignment="1">
      <alignment horizontal="center" vertical="center" wrapText="1"/>
    </xf>
    <xf numFmtId="10" fontId="4" fillId="33" borderId="32" xfId="0" applyNumberFormat="1" applyFont="1" applyFill="1" applyBorder="1" applyAlignment="1">
      <alignment horizontal="center" vertical="center" wrapText="1"/>
    </xf>
    <xf numFmtId="2" fontId="3" fillId="33" borderId="33" xfId="0" applyNumberFormat="1" applyFont="1" applyFill="1" applyBorder="1" applyAlignment="1">
      <alignment horizontal="center" vertical="center" wrapText="1"/>
    </xf>
    <xf numFmtId="2" fontId="3" fillId="33" borderId="34" xfId="0" applyNumberFormat="1" applyFont="1" applyFill="1" applyBorder="1" applyAlignment="1">
      <alignment horizontal="center" vertical="center" wrapText="1"/>
    </xf>
    <xf numFmtId="2" fontId="3" fillId="33" borderId="35" xfId="0" applyNumberFormat="1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2" fontId="4" fillId="33" borderId="30" xfId="0" applyNumberFormat="1" applyFont="1" applyFill="1" applyBorder="1" applyAlignment="1">
      <alignment horizontal="left" vertical="center" wrapText="1"/>
    </xf>
    <xf numFmtId="2" fontId="4" fillId="33" borderId="31" xfId="0" applyNumberFormat="1" applyFont="1" applyFill="1" applyBorder="1" applyAlignment="1">
      <alignment horizontal="left" vertical="center" wrapText="1"/>
    </xf>
    <xf numFmtId="2" fontId="4" fillId="33" borderId="32" xfId="0" applyNumberFormat="1" applyFont="1" applyFill="1" applyBorder="1" applyAlignment="1">
      <alignment horizontal="left" vertical="center" wrapText="1"/>
    </xf>
    <xf numFmtId="2" fontId="4" fillId="33" borderId="33" xfId="0" applyNumberFormat="1" applyFont="1" applyFill="1" applyBorder="1" applyAlignment="1">
      <alignment horizontal="center" vertical="center" wrapText="1"/>
    </xf>
    <xf numFmtId="2" fontId="4" fillId="33" borderId="34" xfId="0" applyNumberFormat="1" applyFont="1" applyFill="1" applyBorder="1" applyAlignment="1">
      <alignment horizontal="center" vertical="center" wrapText="1"/>
    </xf>
    <xf numFmtId="2" fontId="4" fillId="33" borderId="35" xfId="0" applyNumberFormat="1" applyFont="1" applyFill="1" applyBorder="1" applyAlignment="1">
      <alignment horizontal="center" vertical="center" wrapText="1"/>
    </xf>
    <xf numFmtId="49" fontId="4" fillId="2" borderId="27" xfId="0" applyNumberFormat="1" applyFont="1" applyFill="1" applyBorder="1" applyAlignment="1">
      <alignment horizontal="center" vertical="center" wrapText="1"/>
    </xf>
    <xf numFmtId="49" fontId="4" fillId="2" borderId="28" xfId="0" applyNumberFormat="1" applyFont="1" applyFill="1" applyBorder="1" applyAlignment="1">
      <alignment horizontal="center" vertical="center" wrapText="1"/>
    </xf>
    <xf numFmtId="49" fontId="4" fillId="2" borderId="29" xfId="0" applyNumberFormat="1" applyFont="1" applyFill="1" applyBorder="1" applyAlignment="1">
      <alignment horizontal="center" vertical="center" wrapText="1"/>
    </xf>
    <xf numFmtId="2" fontId="4" fillId="2" borderId="30" xfId="0" applyNumberFormat="1" applyFont="1" applyFill="1" applyBorder="1" applyAlignment="1">
      <alignment horizontal="left" vertical="center" wrapText="1"/>
    </xf>
    <xf numFmtId="2" fontId="4" fillId="2" borderId="31" xfId="0" applyNumberFormat="1" applyFont="1" applyFill="1" applyBorder="1" applyAlignment="1">
      <alignment horizontal="left" vertical="center" wrapText="1"/>
    </xf>
    <xf numFmtId="2" fontId="4" fillId="2" borderId="32" xfId="0" applyNumberFormat="1" applyFont="1" applyFill="1" applyBorder="1" applyAlignment="1">
      <alignment horizontal="left" vertical="center" wrapText="1"/>
    </xf>
    <xf numFmtId="10" fontId="4" fillId="2" borderId="30" xfId="0" applyNumberFormat="1" applyFont="1" applyFill="1" applyBorder="1" applyAlignment="1">
      <alignment horizontal="center" vertical="center" wrapText="1"/>
    </xf>
    <xf numFmtId="10" fontId="4" fillId="2" borderId="31" xfId="0" applyNumberFormat="1" applyFont="1" applyFill="1" applyBorder="1" applyAlignment="1">
      <alignment horizontal="center" vertical="center" wrapText="1"/>
    </xf>
    <xf numFmtId="10" fontId="4" fillId="2" borderId="32" xfId="0" applyNumberFormat="1" applyFont="1" applyFill="1" applyBorder="1" applyAlignment="1">
      <alignment horizontal="center" vertical="center" wrapText="1"/>
    </xf>
    <xf numFmtId="2" fontId="4" fillId="2" borderId="33" xfId="0" applyNumberFormat="1" applyFont="1" applyFill="1" applyBorder="1" applyAlignment="1">
      <alignment horizontal="center" vertical="center" wrapText="1"/>
    </xf>
    <xf numFmtId="2" fontId="4" fillId="2" borderId="34" xfId="0" applyNumberFormat="1" applyFont="1" applyFill="1" applyBorder="1" applyAlignment="1">
      <alignment horizontal="center" vertical="center" wrapText="1"/>
    </xf>
    <xf numFmtId="2" fontId="4" fillId="2" borderId="35" xfId="0" applyNumberFormat="1" applyFont="1" applyFill="1" applyBorder="1" applyAlignment="1">
      <alignment horizontal="center" vertical="center" wrapText="1"/>
    </xf>
    <xf numFmtId="49" fontId="4" fillId="8" borderId="27" xfId="0" applyNumberFormat="1" applyFont="1" applyFill="1" applyBorder="1" applyAlignment="1">
      <alignment horizontal="center" vertical="center" wrapText="1"/>
    </xf>
    <xf numFmtId="49" fontId="4" fillId="8" borderId="28" xfId="0" applyNumberFormat="1" applyFont="1" applyFill="1" applyBorder="1" applyAlignment="1">
      <alignment horizontal="center" vertical="center" wrapText="1"/>
    </xf>
    <xf numFmtId="49" fontId="4" fillId="8" borderId="29" xfId="0" applyNumberFormat="1" applyFont="1" applyFill="1" applyBorder="1" applyAlignment="1">
      <alignment horizontal="center" vertical="center" wrapText="1"/>
    </xf>
    <xf numFmtId="2" fontId="4" fillId="8" borderId="30" xfId="0" applyNumberFormat="1" applyFont="1" applyFill="1" applyBorder="1" applyAlignment="1">
      <alignment horizontal="left" vertical="center" wrapText="1"/>
    </xf>
    <xf numFmtId="2" fontId="4" fillId="8" borderId="31" xfId="0" applyNumberFormat="1" applyFont="1" applyFill="1" applyBorder="1" applyAlignment="1">
      <alignment horizontal="left" vertical="center" wrapText="1"/>
    </xf>
    <xf numFmtId="2" fontId="4" fillId="8" borderId="32" xfId="0" applyNumberFormat="1" applyFont="1" applyFill="1" applyBorder="1" applyAlignment="1">
      <alignment horizontal="left" vertical="center" wrapText="1"/>
    </xf>
    <xf numFmtId="10" fontId="4" fillId="8" borderId="30" xfId="0" applyNumberFormat="1" applyFont="1" applyFill="1" applyBorder="1" applyAlignment="1">
      <alignment horizontal="center" vertical="center" wrapText="1"/>
    </xf>
    <xf numFmtId="10" fontId="4" fillId="8" borderId="31" xfId="0" applyNumberFormat="1" applyFont="1" applyFill="1" applyBorder="1" applyAlignment="1">
      <alignment horizontal="center" vertical="center" wrapText="1"/>
    </xf>
    <xf numFmtId="10" fontId="4" fillId="8" borderId="32" xfId="0" applyNumberFormat="1" applyFont="1" applyFill="1" applyBorder="1" applyAlignment="1">
      <alignment horizontal="center" vertical="center" wrapText="1"/>
    </xf>
    <xf numFmtId="2" fontId="4" fillId="8" borderId="33" xfId="0" applyNumberFormat="1" applyFont="1" applyFill="1" applyBorder="1" applyAlignment="1">
      <alignment horizontal="center" vertical="center" wrapText="1"/>
    </xf>
    <xf numFmtId="2" fontId="4" fillId="8" borderId="34" xfId="0" applyNumberFormat="1" applyFont="1" applyFill="1" applyBorder="1" applyAlignment="1">
      <alignment horizontal="center" vertical="center" wrapText="1"/>
    </xf>
    <xf numFmtId="2" fontId="4" fillId="8" borderId="35" xfId="0" applyNumberFormat="1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wrapText="1"/>
    </xf>
    <xf numFmtId="0" fontId="5" fillId="9" borderId="36" xfId="0" applyFont="1" applyFill="1" applyBorder="1" applyAlignment="1">
      <alignment wrapText="1"/>
    </xf>
    <xf numFmtId="2" fontId="5" fillId="3" borderId="37" xfId="0" applyNumberFormat="1" applyFont="1" applyFill="1" applyBorder="1" applyAlignment="1">
      <alignment horizontal="center" vertical="center" wrapText="1"/>
    </xf>
    <xf numFmtId="2" fontId="5" fillId="3" borderId="38" xfId="0" applyNumberFormat="1" applyFont="1" applyFill="1" applyBorder="1" applyAlignment="1">
      <alignment horizontal="center" vertical="center" wrapText="1"/>
    </xf>
    <xf numFmtId="2" fontId="5" fillId="3" borderId="39" xfId="0" applyNumberFormat="1" applyFont="1" applyFill="1" applyBorder="1" applyAlignment="1">
      <alignment horizontal="center" vertical="center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9" fontId="5" fillId="34" borderId="28" xfId="0" applyNumberFormat="1" applyFont="1" applyFill="1" applyBorder="1" applyAlignment="1">
      <alignment horizontal="center" vertical="center" wrapText="1"/>
    </xf>
    <xf numFmtId="49" fontId="5" fillId="34" borderId="29" xfId="0" applyNumberFormat="1" applyFont="1" applyFill="1" applyBorder="1" applyAlignment="1">
      <alignment horizontal="center" vertical="center" wrapText="1"/>
    </xf>
    <xf numFmtId="2" fontId="5" fillId="34" borderId="30" xfId="0" applyNumberFormat="1" applyFont="1" applyFill="1" applyBorder="1" applyAlignment="1">
      <alignment horizontal="left" vertical="center" wrapText="1"/>
    </xf>
    <xf numFmtId="2" fontId="5" fillId="34" borderId="31" xfId="0" applyNumberFormat="1" applyFont="1" applyFill="1" applyBorder="1" applyAlignment="1">
      <alignment horizontal="left" vertical="center" wrapText="1"/>
    </xf>
    <xf numFmtId="2" fontId="5" fillId="34" borderId="32" xfId="0" applyNumberFormat="1" applyFont="1" applyFill="1" applyBorder="1" applyAlignment="1">
      <alignment horizontal="left" vertical="center" wrapText="1"/>
    </xf>
    <xf numFmtId="10" fontId="5" fillId="34" borderId="30" xfId="0" applyNumberFormat="1" applyFont="1" applyFill="1" applyBorder="1" applyAlignment="1">
      <alignment horizontal="center" vertical="center" wrapText="1"/>
    </xf>
    <xf numFmtId="10" fontId="5" fillId="34" borderId="31" xfId="0" applyNumberFormat="1" applyFont="1" applyFill="1" applyBorder="1" applyAlignment="1">
      <alignment horizontal="center" vertical="center" wrapText="1"/>
    </xf>
    <xf numFmtId="10" fontId="5" fillId="34" borderId="32" xfId="0" applyNumberFormat="1" applyFont="1" applyFill="1" applyBorder="1" applyAlignment="1">
      <alignment horizontal="center" vertical="center" wrapText="1"/>
    </xf>
    <xf numFmtId="2" fontId="5" fillId="34" borderId="33" xfId="0" applyNumberFormat="1" applyFont="1" applyFill="1" applyBorder="1" applyAlignment="1">
      <alignment horizontal="center" vertical="center" wrapText="1"/>
    </xf>
    <xf numFmtId="2" fontId="5" fillId="34" borderId="34" xfId="0" applyNumberFormat="1" applyFont="1" applyFill="1" applyBorder="1" applyAlignment="1">
      <alignment horizontal="center" vertical="center" wrapText="1"/>
    </xf>
    <xf numFmtId="2" fontId="5" fillId="34" borderId="35" xfId="0" applyNumberFormat="1" applyFont="1" applyFill="1" applyBorder="1" applyAlignment="1">
      <alignment horizontal="center" vertical="center" wrapText="1"/>
    </xf>
    <xf numFmtId="2" fontId="5" fillId="33" borderId="37" xfId="0" applyNumberFormat="1" applyFont="1" applyFill="1" applyBorder="1" applyAlignment="1">
      <alignment horizontal="center" vertical="center" wrapText="1"/>
    </xf>
    <xf numFmtId="2" fontId="5" fillId="33" borderId="38" xfId="0" applyNumberFormat="1" applyFont="1" applyFill="1" applyBorder="1" applyAlignment="1">
      <alignment horizontal="center" vertical="center" wrapText="1"/>
    </xf>
    <xf numFmtId="2" fontId="5" fillId="33" borderId="39" xfId="0" applyNumberFormat="1" applyFont="1" applyFill="1" applyBorder="1" applyAlignment="1">
      <alignment horizontal="center" vertical="center" wrapText="1"/>
    </xf>
    <xf numFmtId="49" fontId="4" fillId="14" borderId="27" xfId="0" applyNumberFormat="1" applyFont="1" applyFill="1" applyBorder="1" applyAlignment="1">
      <alignment horizontal="center" vertical="center" wrapText="1"/>
    </xf>
    <xf numFmtId="49" fontId="4" fillId="14" borderId="28" xfId="0" applyNumberFormat="1" applyFont="1" applyFill="1" applyBorder="1" applyAlignment="1">
      <alignment horizontal="center" vertical="center" wrapText="1"/>
    </xf>
    <xf numFmtId="49" fontId="4" fillId="14" borderId="29" xfId="0" applyNumberFormat="1" applyFont="1" applyFill="1" applyBorder="1" applyAlignment="1">
      <alignment horizontal="center" vertical="center" wrapText="1"/>
    </xf>
    <xf numFmtId="2" fontId="4" fillId="14" borderId="30" xfId="0" applyNumberFormat="1" applyFont="1" applyFill="1" applyBorder="1" applyAlignment="1">
      <alignment horizontal="left" vertical="center" wrapText="1"/>
    </xf>
    <xf numFmtId="2" fontId="4" fillId="14" borderId="31" xfId="0" applyNumberFormat="1" applyFont="1" applyFill="1" applyBorder="1" applyAlignment="1">
      <alignment horizontal="left" vertical="center" wrapText="1"/>
    </xf>
    <xf numFmtId="2" fontId="4" fillId="14" borderId="32" xfId="0" applyNumberFormat="1" applyFont="1" applyFill="1" applyBorder="1" applyAlignment="1">
      <alignment horizontal="left" vertical="center" wrapText="1"/>
    </xf>
    <xf numFmtId="10" fontId="4" fillId="14" borderId="30" xfId="0" applyNumberFormat="1" applyFont="1" applyFill="1" applyBorder="1" applyAlignment="1">
      <alignment horizontal="center" vertical="center" wrapText="1"/>
    </xf>
    <xf numFmtId="10" fontId="4" fillId="14" borderId="31" xfId="0" applyNumberFormat="1" applyFont="1" applyFill="1" applyBorder="1" applyAlignment="1">
      <alignment horizontal="center" vertical="center" wrapText="1"/>
    </xf>
    <xf numFmtId="10" fontId="4" fillId="14" borderId="32" xfId="0" applyNumberFormat="1" applyFont="1" applyFill="1" applyBorder="1" applyAlignment="1">
      <alignment horizontal="center" vertical="center" wrapText="1"/>
    </xf>
    <xf numFmtId="2" fontId="4" fillId="14" borderId="33" xfId="0" applyNumberFormat="1" applyFont="1" applyFill="1" applyBorder="1" applyAlignment="1">
      <alignment horizontal="center" vertical="center" wrapText="1"/>
    </xf>
    <xf numFmtId="2" fontId="4" fillId="14" borderId="34" xfId="0" applyNumberFormat="1" applyFont="1" applyFill="1" applyBorder="1" applyAlignment="1">
      <alignment horizontal="center" vertical="center" wrapText="1"/>
    </xf>
    <xf numFmtId="2" fontId="4" fillId="14" borderId="35" xfId="0" applyNumberFormat="1" applyFont="1" applyFill="1" applyBorder="1" applyAlignment="1">
      <alignment horizontal="center" vertical="center" wrapText="1"/>
    </xf>
    <xf numFmtId="2" fontId="5" fillId="9" borderId="22" xfId="0" applyNumberFormat="1" applyFont="1" applyFill="1" applyBorder="1" applyAlignment="1">
      <alignment horizontal="center" vertical="center" wrapText="1"/>
    </xf>
    <xf numFmtId="2" fontId="5" fillId="9" borderId="0" xfId="0" applyNumberFormat="1" applyFont="1" applyFill="1" applyBorder="1" applyAlignment="1">
      <alignment horizontal="center" vertical="center" wrapText="1"/>
    </xf>
    <xf numFmtId="2" fontId="5" fillId="9" borderId="23" xfId="0" applyNumberFormat="1" applyFont="1" applyFill="1" applyBorder="1" applyAlignment="1">
      <alignment horizontal="center" vertical="center" wrapText="1"/>
    </xf>
    <xf numFmtId="0" fontId="5" fillId="15" borderId="21" xfId="0" applyFont="1" applyFill="1" applyBorder="1" applyAlignment="1">
      <alignment wrapText="1"/>
    </xf>
    <xf numFmtId="0" fontId="5" fillId="15" borderId="36" xfId="0" applyFont="1" applyFill="1" applyBorder="1" applyAlignment="1">
      <alignment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2" fontId="5" fillId="3" borderId="22" xfId="0" applyNumberFormat="1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5" fillId="3" borderId="23" xfId="0" applyNumberFormat="1" applyFont="1" applyFill="1" applyBorder="1" applyAlignment="1">
      <alignment horizontal="center" vertical="center" wrapText="1"/>
    </xf>
    <xf numFmtId="2" fontId="5" fillId="15" borderId="22" xfId="0" applyNumberFormat="1" applyFont="1" applyFill="1" applyBorder="1" applyAlignment="1">
      <alignment horizontal="center" vertical="center" wrapText="1"/>
    </xf>
    <xf numFmtId="2" fontId="5" fillId="15" borderId="0" xfId="0" applyNumberFormat="1" applyFont="1" applyFill="1" applyBorder="1" applyAlignment="1">
      <alignment horizontal="center" vertical="center" wrapText="1"/>
    </xf>
    <xf numFmtId="2" fontId="5" fillId="15" borderId="23" xfId="0" applyNumberFormat="1" applyFont="1" applyFill="1" applyBorder="1" applyAlignment="1">
      <alignment horizontal="center" vertical="center" wrapText="1"/>
    </xf>
    <xf numFmtId="2" fontId="5" fillId="9" borderId="37" xfId="0" applyNumberFormat="1" applyFont="1" applyFill="1" applyBorder="1" applyAlignment="1">
      <alignment horizontal="center" vertical="center" wrapText="1"/>
    </xf>
    <xf numFmtId="2" fontId="5" fillId="9" borderId="38" xfId="0" applyNumberFormat="1" applyFont="1" applyFill="1" applyBorder="1" applyAlignment="1">
      <alignment horizontal="center" vertical="center" wrapText="1"/>
    </xf>
    <xf numFmtId="2" fontId="5" fillId="9" borderId="39" xfId="0" applyNumberFormat="1" applyFont="1" applyFill="1" applyBorder="1" applyAlignment="1">
      <alignment horizontal="center" vertical="center" wrapText="1"/>
    </xf>
    <xf numFmtId="49" fontId="7" fillId="9" borderId="20" xfId="0" applyNumberFormat="1" applyFont="1" applyFill="1" applyBorder="1" applyAlignment="1">
      <alignment horizontal="left" vertical="center"/>
    </xf>
    <xf numFmtId="49" fontId="7" fillId="9" borderId="21" xfId="0" applyNumberFormat="1" applyFont="1" applyFill="1" applyBorder="1" applyAlignment="1">
      <alignment horizontal="left" vertical="center"/>
    </xf>
    <xf numFmtId="49" fontId="7" fillId="15" borderId="20" xfId="0" applyNumberFormat="1" applyFont="1" applyFill="1" applyBorder="1" applyAlignment="1">
      <alignment horizontal="left" vertical="center"/>
    </xf>
    <xf numFmtId="49" fontId="7" fillId="15" borderId="21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946"/>
  <sheetViews>
    <sheetView tabSelected="1" zoomScale="90" zoomScaleNormal="90" zoomScalePageLayoutView="0" workbookViewId="0" topLeftCell="A362">
      <selection activeCell="O355" sqref="O355"/>
    </sheetView>
  </sheetViews>
  <sheetFormatPr defaultColWidth="9.00390625" defaultRowHeight="12.75"/>
  <cols>
    <col min="1" max="1" width="9.125" style="2" customWidth="1"/>
    <col min="2" max="2" width="39.375" style="3" customWidth="1"/>
    <col min="3" max="3" width="21.375" style="1" customWidth="1"/>
    <col min="4" max="4" width="13.75390625" style="6" customWidth="1"/>
    <col min="5" max="5" width="14.875" style="6" customWidth="1"/>
    <col min="6" max="6" width="13.125" style="6" customWidth="1"/>
    <col min="7" max="7" width="12.00390625" style="1" customWidth="1"/>
    <col min="8" max="8" width="13.625" style="1" customWidth="1"/>
    <col min="9" max="16384" width="9.125" style="1" customWidth="1"/>
  </cols>
  <sheetData>
    <row r="1" spans="1:8" ht="15.75">
      <c r="A1" s="169" t="s">
        <v>0</v>
      </c>
      <c r="B1" s="169"/>
      <c r="C1" s="169"/>
      <c r="D1" s="169"/>
      <c r="E1" s="169"/>
      <c r="F1" s="169"/>
      <c r="G1" s="169"/>
      <c r="H1" s="169"/>
    </row>
    <row r="2" spans="1:8" ht="14.25">
      <c r="A2" s="170" t="s">
        <v>38</v>
      </c>
      <c r="B2" s="170"/>
      <c r="C2" s="170"/>
      <c r="D2" s="170"/>
      <c r="E2" s="170"/>
      <c r="F2" s="170"/>
      <c r="G2" s="170"/>
      <c r="H2" s="170"/>
    </row>
    <row r="3" spans="1:8" ht="12.75" customHeight="1" thickBot="1">
      <c r="A3" s="62"/>
      <c r="B3" s="62"/>
      <c r="C3" s="62"/>
      <c r="D3" s="62"/>
      <c r="E3" s="62"/>
      <c r="F3" s="62"/>
      <c r="G3" s="62"/>
      <c r="H3" s="62"/>
    </row>
    <row r="4" spans="1:8" ht="15" hidden="1" thickBot="1">
      <c r="A4" s="19"/>
      <c r="B4" s="19"/>
      <c r="C4" s="19"/>
      <c r="D4" s="19"/>
      <c r="E4" s="19"/>
      <c r="F4" s="19"/>
      <c r="G4" s="19"/>
      <c r="H4" s="19"/>
    </row>
    <row r="5" spans="1:8" ht="41.25" customHeight="1">
      <c r="A5" s="48" t="s">
        <v>1</v>
      </c>
      <c r="B5" s="49"/>
      <c r="C5" s="167" t="s">
        <v>34</v>
      </c>
      <c r="D5" s="167"/>
      <c r="E5" s="167"/>
      <c r="F5" s="167"/>
      <c r="G5" s="167"/>
      <c r="H5" s="168"/>
    </row>
    <row r="6" spans="1:8" ht="15">
      <c r="A6" s="50" t="s">
        <v>2</v>
      </c>
      <c r="B6" s="51"/>
      <c r="C6" s="52" t="s">
        <v>310</v>
      </c>
      <c r="D6" s="53"/>
      <c r="E6" s="53"/>
      <c r="F6" s="53"/>
      <c r="G6" s="54"/>
      <c r="H6" s="55"/>
    </row>
    <row r="7" spans="1:8" ht="20.25" customHeight="1" thickBot="1">
      <c r="A7" s="56" t="s">
        <v>3</v>
      </c>
      <c r="B7" s="57"/>
      <c r="C7" s="61" t="s">
        <v>202</v>
      </c>
      <c r="D7" s="59"/>
      <c r="E7" s="59"/>
      <c r="F7" s="59"/>
      <c r="G7" s="60"/>
      <c r="H7" s="63"/>
    </row>
    <row r="8" spans="1:8" ht="102.75" thickBot="1">
      <c r="A8" s="15" t="s">
        <v>4</v>
      </c>
      <c r="B8" s="16" t="s">
        <v>5</v>
      </c>
      <c r="C8" s="16" t="s">
        <v>6</v>
      </c>
      <c r="D8" s="17" t="s">
        <v>7</v>
      </c>
      <c r="E8" s="17" t="s">
        <v>8</v>
      </c>
      <c r="F8" s="17" t="s">
        <v>9</v>
      </c>
      <c r="G8" s="16" t="s">
        <v>10</v>
      </c>
      <c r="H8" s="18" t="s">
        <v>11</v>
      </c>
    </row>
    <row r="9" spans="1:8" ht="27.75" customHeight="1" thickBot="1">
      <c r="A9" s="171" t="s">
        <v>35</v>
      </c>
      <c r="B9" s="172"/>
      <c r="C9" s="172"/>
      <c r="D9" s="172"/>
      <c r="E9" s="172"/>
      <c r="F9" s="172"/>
      <c r="G9" s="172"/>
      <c r="H9" s="173"/>
    </row>
    <row r="10" spans="1:8" s="4" customFormat="1" ht="17.25" customHeight="1" thickBot="1">
      <c r="A10" s="99">
        <v>1</v>
      </c>
      <c r="B10" s="102" t="s">
        <v>36</v>
      </c>
      <c r="C10" s="20" t="s">
        <v>13</v>
      </c>
      <c r="D10" s="21">
        <f aca="true" t="shared" si="0" ref="D10:F13">D14</f>
        <v>0</v>
      </c>
      <c r="E10" s="21">
        <f t="shared" si="0"/>
        <v>0</v>
      </c>
      <c r="F10" s="21">
        <f t="shared" si="0"/>
        <v>0</v>
      </c>
      <c r="G10" s="93">
        <f>SUM(F10:F13)/SUM(D10:D13)</f>
        <v>0.7480105412185191</v>
      </c>
      <c r="H10" s="105"/>
    </row>
    <row r="11" spans="1:8" s="4" customFormat="1" ht="17.25" customHeight="1" thickBot="1">
      <c r="A11" s="100"/>
      <c r="B11" s="103"/>
      <c r="C11" s="22" t="s">
        <v>14</v>
      </c>
      <c r="D11" s="21">
        <f t="shared" si="0"/>
        <v>14789.47</v>
      </c>
      <c r="E11" s="21">
        <f t="shared" si="0"/>
        <v>11811.43</v>
      </c>
      <c r="F11" s="21">
        <f t="shared" si="0"/>
        <v>11811.43</v>
      </c>
      <c r="G11" s="94"/>
      <c r="H11" s="106"/>
    </row>
    <row r="12" spans="1:8" s="4" customFormat="1" ht="13.5" thickBot="1">
      <c r="A12" s="100"/>
      <c r="B12" s="103"/>
      <c r="C12" s="22" t="s">
        <v>15</v>
      </c>
      <c r="D12" s="21">
        <f t="shared" si="0"/>
        <v>1774.08</v>
      </c>
      <c r="E12" s="21">
        <f t="shared" si="0"/>
        <v>578.28</v>
      </c>
      <c r="F12" s="21">
        <f t="shared" si="0"/>
        <v>578.28</v>
      </c>
      <c r="G12" s="94"/>
      <c r="H12" s="106"/>
    </row>
    <row r="13" spans="1:8" s="4" customFormat="1" ht="20.25" customHeight="1" thickBot="1">
      <c r="A13" s="101"/>
      <c r="B13" s="104"/>
      <c r="C13" s="24" t="s">
        <v>16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95"/>
      <c r="H13" s="107"/>
    </row>
    <row r="14" spans="1:8" s="5" customFormat="1" ht="12.75">
      <c r="A14" s="87" t="s">
        <v>17</v>
      </c>
      <c r="B14" s="90" t="s">
        <v>37</v>
      </c>
      <c r="C14" s="26" t="s">
        <v>13</v>
      </c>
      <c r="D14" s="27">
        <v>0</v>
      </c>
      <c r="E14" s="27">
        <v>0</v>
      </c>
      <c r="F14" s="27">
        <v>0</v>
      </c>
      <c r="G14" s="93">
        <f>SUM(F14:F17)/SUM(D14:D17)</f>
        <v>0.7480105412185191</v>
      </c>
      <c r="H14" s="96"/>
    </row>
    <row r="15" spans="1:8" s="5" customFormat="1" ht="12.75">
      <c r="A15" s="88"/>
      <c r="B15" s="91"/>
      <c r="C15" s="28" t="s">
        <v>14</v>
      </c>
      <c r="D15" s="29">
        <v>14789.47</v>
      </c>
      <c r="E15" s="29">
        <v>11811.43</v>
      </c>
      <c r="F15" s="29">
        <v>11811.43</v>
      </c>
      <c r="G15" s="94"/>
      <c r="H15" s="97"/>
    </row>
    <row r="16" spans="1:8" s="5" customFormat="1" ht="12.75">
      <c r="A16" s="88"/>
      <c r="B16" s="91"/>
      <c r="C16" s="28" t="s">
        <v>15</v>
      </c>
      <c r="D16" s="29">
        <v>1774.08</v>
      </c>
      <c r="E16" s="29">
        <v>578.28</v>
      </c>
      <c r="F16" s="29">
        <v>578.28</v>
      </c>
      <c r="G16" s="94"/>
      <c r="H16" s="97"/>
    </row>
    <row r="17" spans="1:8" s="5" customFormat="1" ht="13.5" thickBot="1">
      <c r="A17" s="89"/>
      <c r="B17" s="92"/>
      <c r="C17" s="30" t="s">
        <v>16</v>
      </c>
      <c r="D17" s="31">
        <v>0</v>
      </c>
      <c r="E17" s="31">
        <v>0</v>
      </c>
      <c r="F17" s="31">
        <v>0</v>
      </c>
      <c r="G17" s="95"/>
      <c r="H17" s="98"/>
    </row>
    <row r="18" spans="1:8" ht="13.5" thickBot="1">
      <c r="A18" s="108" t="s">
        <v>20</v>
      </c>
      <c r="B18" s="111" t="s">
        <v>24</v>
      </c>
      <c r="C18" s="34" t="s">
        <v>13</v>
      </c>
      <c r="D18" s="35">
        <f aca="true" t="shared" si="1" ref="D18:F21">D10</f>
        <v>0</v>
      </c>
      <c r="E18" s="35">
        <f t="shared" si="1"/>
        <v>0</v>
      </c>
      <c r="F18" s="35">
        <f t="shared" si="1"/>
        <v>0</v>
      </c>
      <c r="G18" s="114">
        <f>SUM(F18:F21)/SUM(D18:D21)</f>
        <v>0.7480105412185191</v>
      </c>
      <c r="H18" s="117"/>
    </row>
    <row r="19" spans="1:8" ht="13.5" thickBot="1">
      <c r="A19" s="109"/>
      <c r="B19" s="112"/>
      <c r="C19" s="36" t="s">
        <v>14</v>
      </c>
      <c r="D19" s="35">
        <f t="shared" si="1"/>
        <v>14789.47</v>
      </c>
      <c r="E19" s="35">
        <f t="shared" si="1"/>
        <v>11811.43</v>
      </c>
      <c r="F19" s="35">
        <f t="shared" si="1"/>
        <v>11811.43</v>
      </c>
      <c r="G19" s="115"/>
      <c r="H19" s="118"/>
    </row>
    <row r="20" spans="1:8" ht="13.5" thickBot="1">
      <c r="A20" s="109"/>
      <c r="B20" s="112"/>
      <c r="C20" s="36" t="s">
        <v>15</v>
      </c>
      <c r="D20" s="35">
        <f t="shared" si="1"/>
        <v>1774.08</v>
      </c>
      <c r="E20" s="35">
        <f t="shared" si="1"/>
        <v>578.28</v>
      </c>
      <c r="F20" s="35">
        <f t="shared" si="1"/>
        <v>578.28</v>
      </c>
      <c r="G20" s="115"/>
      <c r="H20" s="118"/>
    </row>
    <row r="21" spans="1:8" ht="13.5" thickBot="1">
      <c r="A21" s="110"/>
      <c r="B21" s="113"/>
      <c r="C21" s="37" t="s">
        <v>16</v>
      </c>
      <c r="D21" s="35">
        <f t="shared" si="1"/>
        <v>0</v>
      </c>
      <c r="E21" s="35">
        <f t="shared" si="1"/>
        <v>0</v>
      </c>
      <c r="F21" s="35">
        <f t="shared" si="1"/>
        <v>0</v>
      </c>
      <c r="G21" s="116"/>
      <c r="H21" s="119"/>
    </row>
    <row r="22" spans="1:8" ht="12.75">
      <c r="A22" s="120" t="s">
        <v>27</v>
      </c>
      <c r="B22" s="123" t="s">
        <v>25</v>
      </c>
      <c r="C22" s="81" t="s">
        <v>13</v>
      </c>
      <c r="D22" s="82">
        <f>D18</f>
        <v>0</v>
      </c>
      <c r="E22" s="82">
        <f aca="true" t="shared" si="2" ref="E22:F25">E18</f>
        <v>0</v>
      </c>
      <c r="F22" s="82">
        <f t="shared" si="2"/>
        <v>0</v>
      </c>
      <c r="G22" s="126">
        <f>SUM(F22:F25)/SUM(D22:D25)</f>
        <v>0.7480105412185191</v>
      </c>
      <c r="H22" s="129"/>
    </row>
    <row r="23" spans="1:8" ht="12.75">
      <c r="A23" s="121"/>
      <c r="B23" s="124"/>
      <c r="C23" s="83" t="s">
        <v>14</v>
      </c>
      <c r="D23" s="85">
        <f>D19</f>
        <v>14789.47</v>
      </c>
      <c r="E23" s="85">
        <f t="shared" si="2"/>
        <v>11811.43</v>
      </c>
      <c r="F23" s="85">
        <f t="shared" si="2"/>
        <v>11811.43</v>
      </c>
      <c r="G23" s="127"/>
      <c r="H23" s="130"/>
    </row>
    <row r="24" spans="1:8" ht="12.75">
      <c r="A24" s="121"/>
      <c r="B24" s="124"/>
      <c r="C24" s="83" t="s">
        <v>15</v>
      </c>
      <c r="D24" s="85">
        <f>D20</f>
        <v>1774.08</v>
      </c>
      <c r="E24" s="85">
        <f t="shared" si="2"/>
        <v>578.28</v>
      </c>
      <c r="F24" s="85">
        <f t="shared" si="2"/>
        <v>578.28</v>
      </c>
      <c r="G24" s="127"/>
      <c r="H24" s="130"/>
    </row>
    <row r="25" spans="1:8" ht="13.5" thickBot="1">
      <c r="A25" s="122"/>
      <c r="B25" s="125"/>
      <c r="C25" s="84" t="s">
        <v>16</v>
      </c>
      <c r="D25" s="86">
        <f>D21</f>
        <v>0</v>
      </c>
      <c r="E25" s="86">
        <f t="shared" si="2"/>
        <v>0</v>
      </c>
      <c r="F25" s="86">
        <f t="shared" si="2"/>
        <v>0</v>
      </c>
      <c r="G25" s="128"/>
      <c r="H25" s="131"/>
    </row>
    <row r="26" spans="1:8" ht="45.75" customHeight="1">
      <c r="A26" s="180" t="s">
        <v>1</v>
      </c>
      <c r="B26" s="181"/>
      <c r="C26" s="132" t="s">
        <v>294</v>
      </c>
      <c r="D26" s="132"/>
      <c r="E26" s="132"/>
      <c r="F26" s="132"/>
      <c r="G26" s="132"/>
      <c r="H26" s="133"/>
    </row>
    <row r="27" spans="1:8" ht="15">
      <c r="A27" s="66" t="s">
        <v>2</v>
      </c>
      <c r="B27" s="67"/>
      <c r="C27" s="68" t="s">
        <v>310</v>
      </c>
      <c r="D27" s="69"/>
      <c r="E27" s="69"/>
      <c r="F27" s="69"/>
      <c r="G27" s="70"/>
      <c r="H27" s="71"/>
    </row>
    <row r="28" spans="1:9" ht="18" customHeight="1" thickBot="1">
      <c r="A28" s="72" t="s">
        <v>3</v>
      </c>
      <c r="B28" s="73"/>
      <c r="C28" s="74" t="s">
        <v>108</v>
      </c>
      <c r="D28" s="75"/>
      <c r="E28" s="75"/>
      <c r="F28" s="75"/>
      <c r="G28" s="76"/>
      <c r="H28" s="77"/>
      <c r="I28" s="8"/>
    </row>
    <row r="29" spans="1:8" ht="102.75" thickBot="1">
      <c r="A29" s="15" t="s">
        <v>4</v>
      </c>
      <c r="B29" s="16" t="s">
        <v>5</v>
      </c>
      <c r="C29" s="16" t="s">
        <v>6</v>
      </c>
      <c r="D29" s="17" t="s">
        <v>7</v>
      </c>
      <c r="E29" s="17" t="s">
        <v>8</v>
      </c>
      <c r="F29" s="17" t="s">
        <v>9</v>
      </c>
      <c r="G29" s="16" t="s">
        <v>10</v>
      </c>
      <c r="H29" s="18" t="s">
        <v>11</v>
      </c>
    </row>
    <row r="30" spans="1:8" ht="45.75" customHeight="1" thickBot="1">
      <c r="A30" s="149" t="s">
        <v>291</v>
      </c>
      <c r="B30" s="150"/>
      <c r="C30" s="150"/>
      <c r="D30" s="150"/>
      <c r="E30" s="150"/>
      <c r="F30" s="150"/>
      <c r="G30" s="150"/>
      <c r="H30" s="151"/>
    </row>
    <row r="31" spans="1:8" s="4" customFormat="1" ht="12.75">
      <c r="A31" s="99">
        <v>1</v>
      </c>
      <c r="B31" s="102" t="s">
        <v>109</v>
      </c>
      <c r="C31" s="20" t="s">
        <v>13</v>
      </c>
      <c r="D31" s="21">
        <f aca="true" t="shared" si="3" ref="D31:F34">D35+D39</f>
        <v>0</v>
      </c>
      <c r="E31" s="21">
        <f t="shared" si="3"/>
        <v>0</v>
      </c>
      <c r="F31" s="21">
        <f t="shared" si="3"/>
        <v>0</v>
      </c>
      <c r="G31" s="93">
        <f>SUM(F31:F34)/SUM(D31:D34)</f>
        <v>0.17353943093433102</v>
      </c>
      <c r="H31" s="105"/>
    </row>
    <row r="32" spans="1:8" s="4" customFormat="1" ht="12.75">
      <c r="A32" s="100"/>
      <c r="B32" s="103"/>
      <c r="C32" s="22" t="s">
        <v>14</v>
      </c>
      <c r="D32" s="23">
        <f t="shared" si="3"/>
        <v>5000</v>
      </c>
      <c r="E32" s="23">
        <f t="shared" si="3"/>
        <v>1250</v>
      </c>
      <c r="F32" s="23">
        <f t="shared" si="3"/>
        <v>881.32</v>
      </c>
      <c r="G32" s="94"/>
      <c r="H32" s="106"/>
    </row>
    <row r="33" spans="1:8" s="4" customFormat="1" ht="12.75">
      <c r="A33" s="100"/>
      <c r="B33" s="103"/>
      <c r="C33" s="22" t="s">
        <v>15</v>
      </c>
      <c r="D33" s="23">
        <f t="shared" si="3"/>
        <v>78.5</v>
      </c>
      <c r="E33" s="23">
        <f t="shared" si="3"/>
        <v>0</v>
      </c>
      <c r="F33" s="23">
        <f t="shared" si="3"/>
        <v>0</v>
      </c>
      <c r="G33" s="94"/>
      <c r="H33" s="106"/>
    </row>
    <row r="34" spans="1:8" s="4" customFormat="1" ht="71.25" customHeight="1" thickBot="1">
      <c r="A34" s="101"/>
      <c r="B34" s="104"/>
      <c r="C34" s="24" t="s">
        <v>16</v>
      </c>
      <c r="D34" s="25">
        <f t="shared" si="3"/>
        <v>0</v>
      </c>
      <c r="E34" s="25">
        <f t="shared" si="3"/>
        <v>0</v>
      </c>
      <c r="F34" s="25">
        <f t="shared" si="3"/>
        <v>0</v>
      </c>
      <c r="G34" s="95"/>
      <c r="H34" s="107"/>
    </row>
    <row r="35" spans="1:8" s="5" customFormat="1" ht="12.75">
      <c r="A35" s="87" t="s">
        <v>17</v>
      </c>
      <c r="B35" s="90" t="s">
        <v>110</v>
      </c>
      <c r="C35" s="26" t="s">
        <v>13</v>
      </c>
      <c r="D35" s="27">
        <v>0</v>
      </c>
      <c r="E35" s="27">
        <v>0</v>
      </c>
      <c r="F35" s="27">
        <v>0</v>
      </c>
      <c r="G35" s="93">
        <f>SUM(F35:F38)/SUM(D35:D38)</f>
        <v>0.176264</v>
      </c>
      <c r="H35" s="96"/>
    </row>
    <row r="36" spans="1:8" s="5" customFormat="1" ht="12.75">
      <c r="A36" s="88"/>
      <c r="B36" s="91"/>
      <c r="C36" s="28" t="s">
        <v>14</v>
      </c>
      <c r="D36" s="29">
        <v>5000</v>
      </c>
      <c r="E36" s="29">
        <v>1250</v>
      </c>
      <c r="F36" s="29">
        <v>881.32</v>
      </c>
      <c r="G36" s="94"/>
      <c r="H36" s="97"/>
    </row>
    <row r="37" spans="1:8" s="5" customFormat="1" ht="12.75">
      <c r="A37" s="88"/>
      <c r="B37" s="91"/>
      <c r="C37" s="28" t="s">
        <v>15</v>
      </c>
      <c r="D37" s="29">
        <v>0</v>
      </c>
      <c r="E37" s="29">
        <v>0</v>
      </c>
      <c r="F37" s="29">
        <v>0</v>
      </c>
      <c r="G37" s="94"/>
      <c r="H37" s="97"/>
    </row>
    <row r="38" spans="1:8" s="5" customFormat="1" ht="39.75" customHeight="1" thickBot="1">
      <c r="A38" s="89"/>
      <c r="B38" s="92"/>
      <c r="C38" s="30" t="s">
        <v>16</v>
      </c>
      <c r="D38" s="31">
        <v>0</v>
      </c>
      <c r="E38" s="31">
        <v>0</v>
      </c>
      <c r="F38" s="31">
        <v>0</v>
      </c>
      <c r="G38" s="95"/>
      <c r="H38" s="98"/>
    </row>
    <row r="39" spans="1:8" s="5" customFormat="1" ht="12.75">
      <c r="A39" s="87" t="s">
        <v>20</v>
      </c>
      <c r="B39" s="90" t="s">
        <v>111</v>
      </c>
      <c r="C39" s="26" t="s">
        <v>13</v>
      </c>
      <c r="D39" s="27">
        <v>0</v>
      </c>
      <c r="E39" s="27">
        <v>0</v>
      </c>
      <c r="F39" s="27">
        <v>0</v>
      </c>
      <c r="G39" s="93">
        <f>SUM(F39:F42)/SUM(D39:D42)</f>
        <v>0</v>
      </c>
      <c r="H39" s="96"/>
    </row>
    <row r="40" spans="1:8" s="5" customFormat="1" ht="12.75">
      <c r="A40" s="88"/>
      <c r="B40" s="91"/>
      <c r="C40" s="28" t="s">
        <v>14</v>
      </c>
      <c r="D40" s="29">
        <v>0</v>
      </c>
      <c r="E40" s="29">
        <v>0</v>
      </c>
      <c r="F40" s="29">
        <v>0</v>
      </c>
      <c r="G40" s="94"/>
      <c r="H40" s="97"/>
    </row>
    <row r="41" spans="1:8" s="5" customFormat="1" ht="12.75">
      <c r="A41" s="88"/>
      <c r="B41" s="91"/>
      <c r="C41" s="28" t="s">
        <v>15</v>
      </c>
      <c r="D41" s="29">
        <v>78.5</v>
      </c>
      <c r="E41" s="29">
        <v>0</v>
      </c>
      <c r="F41" s="29">
        <v>0</v>
      </c>
      <c r="G41" s="94"/>
      <c r="H41" s="97"/>
    </row>
    <row r="42" spans="1:8" s="5" customFormat="1" ht="33.75" customHeight="1" thickBot="1">
      <c r="A42" s="89"/>
      <c r="B42" s="92"/>
      <c r="C42" s="30" t="s">
        <v>16</v>
      </c>
      <c r="D42" s="31">
        <v>0</v>
      </c>
      <c r="E42" s="31">
        <v>0</v>
      </c>
      <c r="F42" s="31">
        <v>0</v>
      </c>
      <c r="G42" s="95"/>
      <c r="H42" s="98"/>
    </row>
    <row r="43" spans="1:8" s="4" customFormat="1" ht="12.75">
      <c r="A43" s="99" t="s">
        <v>27</v>
      </c>
      <c r="B43" s="102" t="s">
        <v>312</v>
      </c>
      <c r="C43" s="20" t="s">
        <v>13</v>
      </c>
      <c r="D43" s="21">
        <f aca="true" t="shared" si="4" ref="D43:F46">D47</f>
        <v>0</v>
      </c>
      <c r="E43" s="21">
        <f t="shared" si="4"/>
        <v>0</v>
      </c>
      <c r="F43" s="21">
        <f t="shared" si="4"/>
        <v>0</v>
      </c>
      <c r="G43" s="93">
        <f>SUM(F43:F46)/SUM(D43:D46)</f>
        <v>0</v>
      </c>
      <c r="H43" s="105"/>
    </row>
    <row r="44" spans="1:8" s="4" customFormat="1" ht="12.75">
      <c r="A44" s="100"/>
      <c r="B44" s="103"/>
      <c r="C44" s="22" t="s">
        <v>14</v>
      </c>
      <c r="D44" s="23">
        <f t="shared" si="4"/>
        <v>0</v>
      </c>
      <c r="E44" s="23">
        <f t="shared" si="4"/>
        <v>0</v>
      </c>
      <c r="F44" s="23">
        <f t="shared" si="4"/>
        <v>0</v>
      </c>
      <c r="G44" s="94"/>
      <c r="H44" s="106"/>
    </row>
    <row r="45" spans="1:8" s="4" customFormat="1" ht="12.75">
      <c r="A45" s="100"/>
      <c r="B45" s="103"/>
      <c r="C45" s="22" t="s">
        <v>15</v>
      </c>
      <c r="D45" s="23">
        <f t="shared" si="4"/>
        <v>536.9</v>
      </c>
      <c r="E45" s="23">
        <f t="shared" si="4"/>
        <v>0</v>
      </c>
      <c r="F45" s="23">
        <f t="shared" si="4"/>
        <v>0</v>
      </c>
      <c r="G45" s="94"/>
      <c r="H45" s="106"/>
    </row>
    <row r="46" spans="1:8" s="4" customFormat="1" ht="57" customHeight="1" thickBot="1">
      <c r="A46" s="101"/>
      <c r="B46" s="104"/>
      <c r="C46" s="24" t="s">
        <v>16</v>
      </c>
      <c r="D46" s="25">
        <f t="shared" si="4"/>
        <v>0</v>
      </c>
      <c r="E46" s="25">
        <f t="shared" si="4"/>
        <v>0</v>
      </c>
      <c r="F46" s="25">
        <f t="shared" si="4"/>
        <v>0</v>
      </c>
      <c r="G46" s="95"/>
      <c r="H46" s="107"/>
    </row>
    <row r="47" spans="1:8" ht="30" customHeight="1">
      <c r="A47" s="88" t="s">
        <v>28</v>
      </c>
      <c r="B47" s="91" t="s">
        <v>112</v>
      </c>
      <c r="C47" s="32" t="s">
        <v>13</v>
      </c>
      <c r="D47" s="33">
        <v>0</v>
      </c>
      <c r="E47" s="33">
        <v>0</v>
      </c>
      <c r="F47" s="33">
        <v>0</v>
      </c>
      <c r="G47" s="93">
        <f>SUM(F47:F50)/SUM(D47:D50)</f>
        <v>0</v>
      </c>
      <c r="H47" s="96"/>
    </row>
    <row r="48" spans="1:8" ht="25.5" customHeight="1">
      <c r="A48" s="88"/>
      <c r="B48" s="91"/>
      <c r="C48" s="28" t="s">
        <v>14</v>
      </c>
      <c r="D48" s="29">
        <v>0</v>
      </c>
      <c r="E48" s="29">
        <v>0</v>
      </c>
      <c r="F48" s="29">
        <v>0</v>
      </c>
      <c r="G48" s="94"/>
      <c r="H48" s="97"/>
    </row>
    <row r="49" spans="1:8" ht="26.25" customHeight="1">
      <c r="A49" s="88"/>
      <c r="B49" s="91"/>
      <c r="C49" s="28" t="s">
        <v>15</v>
      </c>
      <c r="D49" s="29">
        <v>536.9</v>
      </c>
      <c r="E49" s="29">
        <v>0</v>
      </c>
      <c r="F49" s="29">
        <v>0</v>
      </c>
      <c r="G49" s="94"/>
      <c r="H49" s="97"/>
    </row>
    <row r="50" spans="1:8" ht="32.25" customHeight="1" thickBot="1">
      <c r="A50" s="89"/>
      <c r="B50" s="92"/>
      <c r="C50" s="30" t="s">
        <v>16</v>
      </c>
      <c r="D50" s="31">
        <v>0</v>
      </c>
      <c r="E50" s="31">
        <v>0</v>
      </c>
      <c r="F50" s="31">
        <v>0</v>
      </c>
      <c r="G50" s="95"/>
      <c r="H50" s="98"/>
    </row>
    <row r="51" spans="1:8" ht="13.5" thickBot="1">
      <c r="A51" s="108" t="s">
        <v>29</v>
      </c>
      <c r="B51" s="111" t="s">
        <v>24</v>
      </c>
      <c r="C51" s="34" t="s">
        <v>13</v>
      </c>
      <c r="D51" s="35">
        <f aca="true" t="shared" si="5" ref="D51:F54">D31+D43</f>
        <v>0</v>
      </c>
      <c r="E51" s="35">
        <f t="shared" si="5"/>
        <v>0</v>
      </c>
      <c r="F51" s="35">
        <f t="shared" si="5"/>
        <v>0</v>
      </c>
      <c r="G51" s="114">
        <f>SUM(F51:F54)/SUM(D51:D54)</f>
        <v>0.15694696726858284</v>
      </c>
      <c r="H51" s="117"/>
    </row>
    <row r="52" spans="1:8" ht="13.5" thickBot="1">
      <c r="A52" s="109"/>
      <c r="B52" s="112"/>
      <c r="C52" s="36" t="s">
        <v>14</v>
      </c>
      <c r="D52" s="35">
        <f t="shared" si="5"/>
        <v>5000</v>
      </c>
      <c r="E52" s="35">
        <f t="shared" si="5"/>
        <v>1250</v>
      </c>
      <c r="F52" s="35">
        <f t="shared" si="5"/>
        <v>881.32</v>
      </c>
      <c r="G52" s="115"/>
      <c r="H52" s="118"/>
    </row>
    <row r="53" spans="1:8" ht="13.5" thickBot="1">
      <c r="A53" s="109"/>
      <c r="B53" s="112"/>
      <c r="C53" s="36" t="s">
        <v>15</v>
      </c>
      <c r="D53" s="35">
        <f t="shared" si="5"/>
        <v>615.4</v>
      </c>
      <c r="E53" s="35">
        <f t="shared" si="5"/>
        <v>0</v>
      </c>
      <c r="F53" s="35">
        <f t="shared" si="5"/>
        <v>0</v>
      </c>
      <c r="G53" s="115"/>
      <c r="H53" s="118"/>
    </row>
    <row r="54" spans="1:8" ht="13.5" thickBot="1">
      <c r="A54" s="110"/>
      <c r="B54" s="113"/>
      <c r="C54" s="37" t="s">
        <v>16</v>
      </c>
      <c r="D54" s="35">
        <f t="shared" si="5"/>
        <v>0</v>
      </c>
      <c r="E54" s="35">
        <f t="shared" si="5"/>
        <v>0</v>
      </c>
      <c r="F54" s="35">
        <f t="shared" si="5"/>
        <v>0</v>
      </c>
      <c r="G54" s="116"/>
      <c r="H54" s="119"/>
    </row>
    <row r="55" spans="1:8" ht="12.75">
      <c r="A55" s="120" t="s">
        <v>30</v>
      </c>
      <c r="B55" s="123" t="s">
        <v>25</v>
      </c>
      <c r="C55" s="81" t="s">
        <v>13</v>
      </c>
      <c r="D55" s="82">
        <f aca="true" t="shared" si="6" ref="D55:F58">D51</f>
        <v>0</v>
      </c>
      <c r="E55" s="82">
        <f t="shared" si="6"/>
        <v>0</v>
      </c>
      <c r="F55" s="82">
        <f t="shared" si="6"/>
        <v>0</v>
      </c>
      <c r="G55" s="126">
        <f>SUM(F55:F58)/SUM(D55:D58)</f>
        <v>0.15694696726858284</v>
      </c>
      <c r="H55" s="129"/>
    </row>
    <row r="56" spans="1:8" ht="12.75">
      <c r="A56" s="121"/>
      <c r="B56" s="124"/>
      <c r="C56" s="83" t="s">
        <v>14</v>
      </c>
      <c r="D56" s="85">
        <f t="shared" si="6"/>
        <v>5000</v>
      </c>
      <c r="E56" s="85">
        <f t="shared" si="6"/>
        <v>1250</v>
      </c>
      <c r="F56" s="85">
        <f t="shared" si="6"/>
        <v>881.32</v>
      </c>
      <c r="G56" s="127"/>
      <c r="H56" s="130"/>
    </row>
    <row r="57" spans="1:8" ht="12.75">
      <c r="A57" s="121"/>
      <c r="B57" s="124"/>
      <c r="C57" s="83" t="s">
        <v>15</v>
      </c>
      <c r="D57" s="85">
        <f>D53</f>
        <v>615.4</v>
      </c>
      <c r="E57" s="85">
        <f>E53</f>
        <v>0</v>
      </c>
      <c r="F57" s="85">
        <f>F53</f>
        <v>0</v>
      </c>
      <c r="G57" s="127"/>
      <c r="H57" s="130"/>
    </row>
    <row r="58" spans="1:8" ht="13.5" thickBot="1">
      <c r="A58" s="122"/>
      <c r="B58" s="125"/>
      <c r="C58" s="84" t="s">
        <v>16</v>
      </c>
      <c r="D58" s="86">
        <f t="shared" si="6"/>
        <v>0</v>
      </c>
      <c r="E58" s="86">
        <f t="shared" si="6"/>
        <v>0</v>
      </c>
      <c r="F58" s="86">
        <f t="shared" si="6"/>
        <v>0</v>
      </c>
      <c r="G58" s="128"/>
      <c r="H58" s="131"/>
    </row>
    <row r="59" spans="1:8" ht="36" customHeight="1">
      <c r="A59" s="182" t="s">
        <v>1</v>
      </c>
      <c r="B59" s="183"/>
      <c r="C59" s="167" t="s">
        <v>255</v>
      </c>
      <c r="D59" s="167"/>
      <c r="E59" s="167"/>
      <c r="F59" s="167"/>
      <c r="G59" s="167"/>
      <c r="H59" s="168"/>
    </row>
    <row r="60" spans="1:8" ht="18.75" customHeight="1">
      <c r="A60" s="50" t="s">
        <v>2</v>
      </c>
      <c r="B60" s="51"/>
      <c r="C60" s="52" t="s">
        <v>301</v>
      </c>
      <c r="D60" s="53"/>
      <c r="E60" s="53"/>
      <c r="F60" s="53"/>
      <c r="G60" s="54"/>
      <c r="H60" s="55"/>
    </row>
    <row r="61" spans="1:8" ht="23.25" customHeight="1" thickBot="1">
      <c r="A61" s="56" t="s">
        <v>3</v>
      </c>
      <c r="B61" s="57"/>
      <c r="C61" s="58" t="s">
        <v>39</v>
      </c>
      <c r="D61" s="59"/>
      <c r="E61" s="59"/>
      <c r="F61" s="59"/>
      <c r="G61" s="60"/>
      <c r="H61" s="63"/>
    </row>
    <row r="62" spans="1:8" ht="102.75" thickBot="1">
      <c r="A62" s="15" t="s">
        <v>4</v>
      </c>
      <c r="B62" s="16" t="s">
        <v>5</v>
      </c>
      <c r="C62" s="16" t="s">
        <v>6</v>
      </c>
      <c r="D62" s="17" t="s">
        <v>7</v>
      </c>
      <c r="E62" s="17" t="s">
        <v>8</v>
      </c>
      <c r="F62" s="17" t="s">
        <v>9</v>
      </c>
      <c r="G62" s="16" t="s">
        <v>10</v>
      </c>
      <c r="H62" s="18" t="s">
        <v>11</v>
      </c>
    </row>
    <row r="63" spans="1:8" ht="15.75" customHeight="1" thickBot="1">
      <c r="A63" s="164" t="s">
        <v>40</v>
      </c>
      <c r="B63" s="165"/>
      <c r="C63" s="165"/>
      <c r="D63" s="165"/>
      <c r="E63" s="165"/>
      <c r="F63" s="165"/>
      <c r="G63" s="165"/>
      <c r="H63" s="166"/>
    </row>
    <row r="64" spans="1:8" s="4" customFormat="1" ht="12.75">
      <c r="A64" s="99">
        <v>1</v>
      </c>
      <c r="B64" s="102" t="s">
        <v>41</v>
      </c>
      <c r="C64" s="20" t="s">
        <v>13</v>
      </c>
      <c r="D64" s="21">
        <f aca="true" t="shared" si="7" ref="D64:F67">D68+D72</f>
        <v>0</v>
      </c>
      <c r="E64" s="21">
        <f t="shared" si="7"/>
        <v>0</v>
      </c>
      <c r="F64" s="21">
        <f t="shared" si="7"/>
        <v>0</v>
      </c>
      <c r="G64" s="93">
        <f>SUM(F64:F67)/SUM(D64:D67)</f>
        <v>0.5139272463571474</v>
      </c>
      <c r="H64" s="105"/>
    </row>
    <row r="65" spans="1:8" s="4" customFormat="1" ht="12.75">
      <c r="A65" s="100"/>
      <c r="B65" s="103"/>
      <c r="C65" s="22" t="s">
        <v>14</v>
      </c>
      <c r="D65" s="23">
        <f t="shared" si="7"/>
        <v>222194.4</v>
      </c>
      <c r="E65" s="23">
        <f t="shared" si="7"/>
        <v>114568.1</v>
      </c>
      <c r="F65" s="23">
        <f t="shared" si="7"/>
        <v>114568.1</v>
      </c>
      <c r="G65" s="94"/>
      <c r="H65" s="106"/>
    </row>
    <row r="66" spans="1:8" s="4" customFormat="1" ht="12.75">
      <c r="A66" s="100"/>
      <c r="B66" s="103"/>
      <c r="C66" s="22" t="s">
        <v>15</v>
      </c>
      <c r="D66" s="23">
        <f t="shared" si="7"/>
        <v>81455</v>
      </c>
      <c r="E66" s="23">
        <f t="shared" si="7"/>
        <v>41485.6</v>
      </c>
      <c r="F66" s="23">
        <f t="shared" si="7"/>
        <v>41485.6</v>
      </c>
      <c r="G66" s="94"/>
      <c r="H66" s="106"/>
    </row>
    <row r="67" spans="1:8" s="4" customFormat="1" ht="13.5" thickBot="1">
      <c r="A67" s="101"/>
      <c r="B67" s="104"/>
      <c r="C67" s="24" t="s">
        <v>16</v>
      </c>
      <c r="D67" s="25">
        <f t="shared" si="7"/>
        <v>0</v>
      </c>
      <c r="E67" s="25">
        <f t="shared" si="7"/>
        <v>0</v>
      </c>
      <c r="F67" s="25">
        <f t="shared" si="7"/>
        <v>0</v>
      </c>
      <c r="G67" s="95"/>
      <c r="H67" s="107"/>
    </row>
    <row r="68" spans="1:8" s="5" customFormat="1" ht="12.75">
      <c r="A68" s="87" t="s">
        <v>17</v>
      </c>
      <c r="B68" s="90" t="s">
        <v>42</v>
      </c>
      <c r="C68" s="26" t="s">
        <v>13</v>
      </c>
      <c r="D68" s="27">
        <v>0</v>
      </c>
      <c r="E68" s="27">
        <v>0</v>
      </c>
      <c r="F68" s="27">
        <v>0</v>
      </c>
      <c r="G68" s="93">
        <f>SUM(F68:F71)/SUM(D68:D71)</f>
        <v>0.5093069793137315</v>
      </c>
      <c r="H68" s="96"/>
    </row>
    <row r="69" spans="1:8" s="5" customFormat="1" ht="12.75">
      <c r="A69" s="88"/>
      <c r="B69" s="91"/>
      <c r="C69" s="28" t="s">
        <v>14</v>
      </c>
      <c r="D69" s="29">
        <v>0</v>
      </c>
      <c r="E69" s="29">
        <v>0</v>
      </c>
      <c r="F69" s="29">
        <v>0</v>
      </c>
      <c r="G69" s="94"/>
      <c r="H69" s="97"/>
    </row>
    <row r="70" spans="1:8" s="5" customFormat="1" ht="12.75">
      <c r="A70" s="88"/>
      <c r="B70" s="91"/>
      <c r="C70" s="28" t="s">
        <v>15</v>
      </c>
      <c r="D70" s="29">
        <v>81455</v>
      </c>
      <c r="E70" s="29">
        <v>41485.6</v>
      </c>
      <c r="F70" s="29">
        <v>41485.6</v>
      </c>
      <c r="G70" s="94"/>
      <c r="H70" s="97"/>
    </row>
    <row r="71" spans="1:8" s="5" customFormat="1" ht="13.5" thickBot="1">
      <c r="A71" s="89"/>
      <c r="B71" s="92"/>
      <c r="C71" s="30" t="s">
        <v>16</v>
      </c>
      <c r="D71" s="31">
        <v>0</v>
      </c>
      <c r="E71" s="31">
        <v>0</v>
      </c>
      <c r="F71" s="31">
        <v>0</v>
      </c>
      <c r="G71" s="95"/>
      <c r="H71" s="98"/>
    </row>
    <row r="72" spans="1:8" s="5" customFormat="1" ht="12.75">
      <c r="A72" s="87" t="s">
        <v>20</v>
      </c>
      <c r="B72" s="90" t="s">
        <v>43</v>
      </c>
      <c r="C72" s="26" t="s">
        <v>13</v>
      </c>
      <c r="D72" s="27">
        <v>0</v>
      </c>
      <c r="E72" s="27">
        <v>0</v>
      </c>
      <c r="F72" s="27">
        <v>0</v>
      </c>
      <c r="G72" s="93">
        <f>SUM(F72:F75)/SUM(D72:D75)</f>
        <v>0.51562100574992</v>
      </c>
      <c r="H72" s="96"/>
    </row>
    <row r="73" spans="1:8" s="5" customFormat="1" ht="12.75">
      <c r="A73" s="88"/>
      <c r="B73" s="91"/>
      <c r="C73" s="28" t="s">
        <v>14</v>
      </c>
      <c r="D73" s="29">
        <v>222194.4</v>
      </c>
      <c r="E73" s="29">
        <v>114568.1</v>
      </c>
      <c r="F73" s="29">
        <v>114568.1</v>
      </c>
      <c r="G73" s="94"/>
      <c r="H73" s="97"/>
    </row>
    <row r="74" spans="1:8" s="5" customFormat="1" ht="12.75">
      <c r="A74" s="88"/>
      <c r="B74" s="91"/>
      <c r="C74" s="28" t="s">
        <v>15</v>
      </c>
      <c r="D74" s="29">
        <v>0</v>
      </c>
      <c r="E74" s="29">
        <v>0</v>
      </c>
      <c r="F74" s="29">
        <v>0</v>
      </c>
      <c r="G74" s="94"/>
      <c r="H74" s="97"/>
    </row>
    <row r="75" spans="1:8" s="5" customFormat="1" ht="21" customHeight="1" thickBot="1">
      <c r="A75" s="89"/>
      <c r="B75" s="92"/>
      <c r="C75" s="30" t="s">
        <v>16</v>
      </c>
      <c r="D75" s="31">
        <v>0</v>
      </c>
      <c r="E75" s="31">
        <v>0</v>
      </c>
      <c r="F75" s="31">
        <v>0</v>
      </c>
      <c r="G75" s="95"/>
      <c r="H75" s="98"/>
    </row>
    <row r="76" spans="1:8" s="4" customFormat="1" ht="12.75">
      <c r="A76" s="99" t="s">
        <v>27</v>
      </c>
      <c r="B76" s="102" t="s">
        <v>44</v>
      </c>
      <c r="C76" s="20" t="s">
        <v>13</v>
      </c>
      <c r="D76" s="21">
        <f>D80+D84+D88</f>
        <v>0</v>
      </c>
      <c r="E76" s="21">
        <f>E80+E84+E88</f>
        <v>0</v>
      </c>
      <c r="F76" s="21">
        <f>F80+F84+F88</f>
        <v>0</v>
      </c>
      <c r="G76" s="93">
        <f>SUM(F76:F79)/SUM(D76:D79)</f>
        <v>0.02177606973051349</v>
      </c>
      <c r="H76" s="105"/>
    </row>
    <row r="77" spans="1:8" s="4" customFormat="1" ht="12.75">
      <c r="A77" s="100"/>
      <c r="B77" s="103"/>
      <c r="C77" s="22" t="s">
        <v>14</v>
      </c>
      <c r="D77" s="23">
        <f aca="true" t="shared" si="8" ref="D77:F78">D81+D85+D89+D93+D97</f>
        <v>181604.6</v>
      </c>
      <c r="E77" s="23">
        <f t="shared" si="8"/>
        <v>2113.5</v>
      </c>
      <c r="F77" s="23">
        <f t="shared" si="8"/>
        <v>2113.5</v>
      </c>
      <c r="G77" s="94"/>
      <c r="H77" s="106"/>
    </row>
    <row r="78" spans="1:8" s="4" customFormat="1" ht="12.75">
      <c r="A78" s="100"/>
      <c r="B78" s="103"/>
      <c r="C78" s="22" t="s">
        <v>15</v>
      </c>
      <c r="D78" s="23">
        <f t="shared" si="8"/>
        <v>35849.7</v>
      </c>
      <c r="E78" s="23">
        <f t="shared" si="8"/>
        <v>2621.7999999999997</v>
      </c>
      <c r="F78" s="23">
        <f t="shared" si="8"/>
        <v>2621.7999999999997</v>
      </c>
      <c r="G78" s="94"/>
      <c r="H78" s="106"/>
    </row>
    <row r="79" spans="1:8" s="4" customFormat="1" ht="13.5" thickBot="1">
      <c r="A79" s="101"/>
      <c r="B79" s="104"/>
      <c r="C79" s="24" t="s">
        <v>16</v>
      </c>
      <c r="D79" s="25">
        <f>D83+D87+D91</f>
        <v>0</v>
      </c>
      <c r="E79" s="25">
        <f>E83+E87+E91</f>
        <v>0</v>
      </c>
      <c r="F79" s="25">
        <f>F83+F87+F91</f>
        <v>0</v>
      </c>
      <c r="G79" s="95"/>
      <c r="H79" s="107"/>
    </row>
    <row r="80" spans="1:8" ht="23.25" customHeight="1">
      <c r="A80" s="88" t="s">
        <v>28</v>
      </c>
      <c r="B80" s="91" t="s">
        <v>45</v>
      </c>
      <c r="C80" s="32" t="s">
        <v>13</v>
      </c>
      <c r="D80" s="33">
        <v>0</v>
      </c>
      <c r="E80" s="33">
        <v>0</v>
      </c>
      <c r="F80" s="33">
        <v>0</v>
      </c>
      <c r="G80" s="93">
        <f>SUM(F80:F83)/SUM(D80:D83)</f>
        <v>0.18093951207986295</v>
      </c>
      <c r="H80" s="96"/>
    </row>
    <row r="81" spans="1:8" ht="15.75" customHeight="1">
      <c r="A81" s="88"/>
      <c r="B81" s="91"/>
      <c r="C81" s="28" t="s">
        <v>14</v>
      </c>
      <c r="D81" s="29">
        <v>0</v>
      </c>
      <c r="E81" s="29">
        <v>0</v>
      </c>
      <c r="F81" s="29">
        <v>0</v>
      </c>
      <c r="G81" s="94"/>
      <c r="H81" s="97"/>
    </row>
    <row r="82" spans="1:8" ht="16.5" customHeight="1">
      <c r="A82" s="88"/>
      <c r="B82" s="91"/>
      <c r="C82" s="28" t="s">
        <v>15</v>
      </c>
      <c r="D82" s="29">
        <v>13543.2</v>
      </c>
      <c r="E82" s="29">
        <v>2450.5</v>
      </c>
      <c r="F82" s="29">
        <v>2450.5</v>
      </c>
      <c r="G82" s="94"/>
      <c r="H82" s="97"/>
    </row>
    <row r="83" spans="1:8" ht="15" customHeight="1" thickBot="1">
      <c r="A83" s="89"/>
      <c r="B83" s="92"/>
      <c r="C83" s="30" t="s">
        <v>16</v>
      </c>
      <c r="D83" s="31">
        <v>0</v>
      </c>
      <c r="E83" s="31">
        <v>0</v>
      </c>
      <c r="F83" s="31">
        <v>0</v>
      </c>
      <c r="G83" s="95"/>
      <c r="H83" s="98"/>
    </row>
    <row r="84" spans="1:8" ht="12.75">
      <c r="A84" s="87" t="s">
        <v>29</v>
      </c>
      <c r="B84" s="90" t="s">
        <v>46</v>
      </c>
      <c r="C84" s="26" t="s">
        <v>13</v>
      </c>
      <c r="D84" s="27">
        <v>0</v>
      </c>
      <c r="E84" s="27">
        <v>0</v>
      </c>
      <c r="F84" s="27">
        <v>0</v>
      </c>
      <c r="G84" s="93">
        <f>SUM(F84:F87)/SUM(D84:D87)</f>
        <v>0</v>
      </c>
      <c r="H84" s="96"/>
    </row>
    <row r="85" spans="1:8" ht="12.75">
      <c r="A85" s="88"/>
      <c r="B85" s="91"/>
      <c r="C85" s="28" t="s">
        <v>14</v>
      </c>
      <c r="D85" s="29">
        <v>1036.6</v>
      </c>
      <c r="E85" s="29">
        <v>0</v>
      </c>
      <c r="F85" s="29">
        <v>0</v>
      </c>
      <c r="G85" s="94"/>
      <c r="H85" s="97"/>
    </row>
    <row r="86" spans="1:8" ht="12.75">
      <c r="A86" s="88"/>
      <c r="B86" s="91"/>
      <c r="C86" s="28" t="s">
        <v>15</v>
      </c>
      <c r="D86" s="29">
        <v>128.1</v>
      </c>
      <c r="E86" s="29">
        <v>0</v>
      </c>
      <c r="F86" s="29">
        <v>0</v>
      </c>
      <c r="G86" s="94"/>
      <c r="H86" s="97"/>
    </row>
    <row r="87" spans="1:8" ht="12.75" customHeight="1" thickBot="1">
      <c r="A87" s="89"/>
      <c r="B87" s="92"/>
      <c r="C87" s="30" t="s">
        <v>16</v>
      </c>
      <c r="D87" s="31">
        <v>0</v>
      </c>
      <c r="E87" s="31">
        <v>0</v>
      </c>
      <c r="F87" s="31">
        <v>0</v>
      </c>
      <c r="G87" s="95"/>
      <c r="H87" s="98"/>
    </row>
    <row r="88" spans="1:8" ht="12.75">
      <c r="A88" s="87" t="s">
        <v>30</v>
      </c>
      <c r="B88" s="90" t="s">
        <v>47</v>
      </c>
      <c r="C88" s="26" t="s">
        <v>13</v>
      </c>
      <c r="D88" s="27">
        <v>0</v>
      </c>
      <c r="E88" s="27">
        <v>0</v>
      </c>
      <c r="F88" s="27">
        <v>0</v>
      </c>
      <c r="G88" s="93">
        <f>SUM(F88:F91)/SUM(D88:D91)</f>
        <v>0.05362789266026807</v>
      </c>
      <c r="H88" s="96"/>
    </row>
    <row r="89" spans="1:8" ht="12.75">
      <c r="A89" s="88"/>
      <c r="B89" s="91"/>
      <c r="C89" s="28" t="s">
        <v>14</v>
      </c>
      <c r="D89" s="29">
        <v>6790</v>
      </c>
      <c r="E89" s="29">
        <v>364.1</v>
      </c>
      <c r="F89" s="29">
        <v>364.1</v>
      </c>
      <c r="G89" s="94"/>
      <c r="H89" s="97"/>
    </row>
    <row r="90" spans="1:8" ht="12.75">
      <c r="A90" s="88"/>
      <c r="B90" s="91"/>
      <c r="C90" s="28" t="s">
        <v>15</v>
      </c>
      <c r="D90" s="29">
        <v>357.4</v>
      </c>
      <c r="E90" s="29">
        <v>19.2</v>
      </c>
      <c r="F90" s="29">
        <v>19.2</v>
      </c>
      <c r="G90" s="94"/>
      <c r="H90" s="97"/>
    </row>
    <row r="91" spans="1:8" ht="25.5" customHeight="1" thickBot="1">
      <c r="A91" s="89"/>
      <c r="B91" s="92"/>
      <c r="C91" s="30" t="s">
        <v>16</v>
      </c>
      <c r="D91" s="31">
        <v>0</v>
      </c>
      <c r="E91" s="31">
        <v>0</v>
      </c>
      <c r="F91" s="31">
        <v>0</v>
      </c>
      <c r="G91" s="95"/>
      <c r="H91" s="98"/>
    </row>
    <row r="92" spans="1:8" ht="12.75">
      <c r="A92" s="87" t="s">
        <v>31</v>
      </c>
      <c r="B92" s="90" t="s">
        <v>230</v>
      </c>
      <c r="C92" s="26" t="s">
        <v>13</v>
      </c>
      <c r="D92" s="27">
        <v>0</v>
      </c>
      <c r="E92" s="27">
        <v>0</v>
      </c>
      <c r="F92" s="27">
        <v>0</v>
      </c>
      <c r="G92" s="93">
        <f>SUM(F92:F95)/SUM(D92:D95)</f>
        <v>0</v>
      </c>
      <c r="H92" s="96"/>
    </row>
    <row r="93" spans="1:8" ht="12.75">
      <c r="A93" s="88"/>
      <c r="B93" s="91"/>
      <c r="C93" s="28" t="s">
        <v>14</v>
      </c>
      <c r="D93" s="29">
        <v>0</v>
      </c>
      <c r="E93" s="29">
        <v>0</v>
      </c>
      <c r="F93" s="29">
        <v>0</v>
      </c>
      <c r="G93" s="94"/>
      <c r="H93" s="97"/>
    </row>
    <row r="94" spans="1:8" ht="12.75">
      <c r="A94" s="88"/>
      <c r="B94" s="91"/>
      <c r="C94" s="28" t="s">
        <v>15</v>
      </c>
      <c r="D94" s="29">
        <v>6710</v>
      </c>
      <c r="E94" s="29">
        <v>0</v>
      </c>
      <c r="F94" s="29">
        <v>0</v>
      </c>
      <c r="G94" s="94"/>
      <c r="H94" s="97"/>
    </row>
    <row r="95" spans="1:8" ht="25.5" customHeight="1" thickBot="1">
      <c r="A95" s="89"/>
      <c r="B95" s="92"/>
      <c r="C95" s="30" t="s">
        <v>16</v>
      </c>
      <c r="D95" s="31">
        <v>0</v>
      </c>
      <c r="E95" s="31">
        <v>0</v>
      </c>
      <c r="F95" s="31">
        <v>0</v>
      </c>
      <c r="G95" s="95"/>
      <c r="H95" s="98"/>
    </row>
    <row r="96" spans="1:8" ht="12.75">
      <c r="A96" s="87" t="s">
        <v>32</v>
      </c>
      <c r="B96" s="90" t="s">
        <v>231</v>
      </c>
      <c r="C96" s="26" t="s">
        <v>13</v>
      </c>
      <c r="D96" s="27">
        <v>0</v>
      </c>
      <c r="E96" s="27">
        <v>0</v>
      </c>
      <c r="F96" s="27">
        <v>0</v>
      </c>
      <c r="G96" s="93">
        <f>SUM(F96:F99)/SUM(D96:D99)</f>
        <v>0.010066758784259538</v>
      </c>
      <c r="H96" s="96"/>
    </row>
    <row r="97" spans="1:8" ht="12.75">
      <c r="A97" s="88"/>
      <c r="B97" s="91"/>
      <c r="C97" s="28" t="s">
        <v>14</v>
      </c>
      <c r="D97" s="29">
        <v>173778</v>
      </c>
      <c r="E97" s="29">
        <v>1749.4</v>
      </c>
      <c r="F97" s="29">
        <v>1749.4</v>
      </c>
      <c r="G97" s="94"/>
      <c r="H97" s="97"/>
    </row>
    <row r="98" spans="1:8" ht="12.75">
      <c r="A98" s="88"/>
      <c r="B98" s="91"/>
      <c r="C98" s="28" t="s">
        <v>15</v>
      </c>
      <c r="D98" s="29">
        <v>15111</v>
      </c>
      <c r="E98" s="29">
        <v>152.1</v>
      </c>
      <c r="F98" s="29">
        <v>152.1</v>
      </c>
      <c r="G98" s="94"/>
      <c r="H98" s="97"/>
    </row>
    <row r="99" spans="1:8" ht="25.5" customHeight="1" thickBot="1">
      <c r="A99" s="89"/>
      <c r="B99" s="92"/>
      <c r="C99" s="30" t="s">
        <v>16</v>
      </c>
      <c r="D99" s="31">
        <v>0</v>
      </c>
      <c r="E99" s="31">
        <v>0</v>
      </c>
      <c r="F99" s="31">
        <v>0</v>
      </c>
      <c r="G99" s="95"/>
      <c r="H99" s="98"/>
    </row>
    <row r="100" spans="1:8" s="4" customFormat="1" ht="12.75">
      <c r="A100" s="99" t="s">
        <v>33</v>
      </c>
      <c r="B100" s="102" t="s">
        <v>48</v>
      </c>
      <c r="C100" s="20" t="s">
        <v>13</v>
      </c>
      <c r="D100" s="21">
        <f aca="true" t="shared" si="9" ref="D100:F101">D104</f>
        <v>0</v>
      </c>
      <c r="E100" s="21">
        <f t="shared" si="9"/>
        <v>0</v>
      </c>
      <c r="F100" s="21">
        <f t="shared" si="9"/>
        <v>0</v>
      </c>
      <c r="G100" s="93">
        <f>SUM(F100:F103)/SUM(D100:D103)</f>
        <v>0.531962296486718</v>
      </c>
      <c r="H100" s="105"/>
    </row>
    <row r="101" spans="1:8" s="4" customFormat="1" ht="12.75">
      <c r="A101" s="100"/>
      <c r="B101" s="103"/>
      <c r="C101" s="22" t="s">
        <v>14</v>
      </c>
      <c r="D101" s="23">
        <f t="shared" si="9"/>
        <v>0</v>
      </c>
      <c r="E101" s="23">
        <f t="shared" si="9"/>
        <v>0</v>
      </c>
      <c r="F101" s="23">
        <f t="shared" si="9"/>
        <v>0</v>
      </c>
      <c r="G101" s="94"/>
      <c r="H101" s="106"/>
    </row>
    <row r="102" spans="1:8" s="4" customFormat="1" ht="12.75">
      <c r="A102" s="100"/>
      <c r="B102" s="103"/>
      <c r="C102" s="22" t="s">
        <v>15</v>
      </c>
      <c r="D102" s="23">
        <f>D106</f>
        <v>583.5</v>
      </c>
      <c r="E102" s="23">
        <f>E106</f>
        <v>310.4</v>
      </c>
      <c r="F102" s="23">
        <f>F106</f>
        <v>310.4</v>
      </c>
      <c r="G102" s="94"/>
      <c r="H102" s="106"/>
    </row>
    <row r="103" spans="1:8" s="4" customFormat="1" ht="13.5" thickBot="1">
      <c r="A103" s="101"/>
      <c r="B103" s="104"/>
      <c r="C103" s="24" t="s">
        <v>16</v>
      </c>
      <c r="D103" s="25">
        <v>0</v>
      </c>
      <c r="E103" s="25">
        <v>0</v>
      </c>
      <c r="F103" s="25">
        <v>0</v>
      </c>
      <c r="G103" s="95"/>
      <c r="H103" s="107"/>
    </row>
    <row r="104" spans="1:8" ht="23.25" customHeight="1">
      <c r="A104" s="88" t="s">
        <v>50</v>
      </c>
      <c r="B104" s="91" t="s">
        <v>49</v>
      </c>
      <c r="C104" s="32" t="s">
        <v>13</v>
      </c>
      <c r="D104" s="33">
        <v>0</v>
      </c>
      <c r="E104" s="33">
        <v>0</v>
      </c>
      <c r="F104" s="33">
        <v>0</v>
      </c>
      <c r="G104" s="93">
        <f>SUM(F104:F107)/SUM(D104:D107)</f>
        <v>0.531962296486718</v>
      </c>
      <c r="H104" s="96"/>
    </row>
    <row r="105" spans="1:8" ht="15.75" customHeight="1">
      <c r="A105" s="88"/>
      <c r="B105" s="91"/>
      <c r="C105" s="28" t="s">
        <v>14</v>
      </c>
      <c r="D105" s="29">
        <v>0</v>
      </c>
      <c r="E105" s="29">
        <v>0</v>
      </c>
      <c r="F105" s="29">
        <v>0</v>
      </c>
      <c r="G105" s="94"/>
      <c r="H105" s="97"/>
    </row>
    <row r="106" spans="1:8" ht="16.5" customHeight="1">
      <c r="A106" s="88"/>
      <c r="B106" s="91"/>
      <c r="C106" s="28" t="s">
        <v>15</v>
      </c>
      <c r="D106" s="29">
        <v>583.5</v>
      </c>
      <c r="E106" s="29">
        <v>310.4</v>
      </c>
      <c r="F106" s="29">
        <v>310.4</v>
      </c>
      <c r="G106" s="94"/>
      <c r="H106" s="97"/>
    </row>
    <row r="107" spans="1:8" ht="15" customHeight="1" thickBot="1">
      <c r="A107" s="89"/>
      <c r="B107" s="92"/>
      <c r="C107" s="30" t="s">
        <v>16</v>
      </c>
      <c r="D107" s="31">
        <v>0</v>
      </c>
      <c r="E107" s="31">
        <v>0</v>
      </c>
      <c r="F107" s="31">
        <v>0</v>
      </c>
      <c r="G107" s="95"/>
      <c r="H107" s="98"/>
    </row>
    <row r="108" spans="1:8" s="4" customFormat="1" ht="12.75">
      <c r="A108" s="99" t="s">
        <v>53</v>
      </c>
      <c r="B108" s="102" t="s">
        <v>51</v>
      </c>
      <c r="C108" s="20" t="s">
        <v>13</v>
      </c>
      <c r="D108" s="21">
        <f>D112+D877+D881</f>
        <v>0</v>
      </c>
      <c r="E108" s="21">
        <f>E112+E877+E881</f>
        <v>0</v>
      </c>
      <c r="F108" s="21">
        <f>F112+F877+F881</f>
        <v>0</v>
      </c>
      <c r="G108" s="93">
        <f>SUM(F108:F111)/SUM(D108:D111)</f>
        <v>0.33140848459240746</v>
      </c>
      <c r="H108" s="105"/>
    </row>
    <row r="109" spans="1:8" s="4" customFormat="1" ht="12.75">
      <c r="A109" s="100"/>
      <c r="B109" s="103"/>
      <c r="C109" s="22" t="s">
        <v>14</v>
      </c>
      <c r="D109" s="23">
        <f aca="true" t="shared" si="10" ref="D109:F110">D113</f>
        <v>17040.3</v>
      </c>
      <c r="E109" s="23">
        <f t="shared" si="10"/>
        <v>5647.3</v>
      </c>
      <c r="F109" s="23">
        <f t="shared" si="10"/>
        <v>5647.3</v>
      </c>
      <c r="G109" s="94"/>
      <c r="H109" s="106"/>
    </row>
    <row r="110" spans="1:8" s="4" customFormat="1" ht="12.75">
      <c r="A110" s="100"/>
      <c r="B110" s="103"/>
      <c r="C110" s="22" t="s">
        <v>15</v>
      </c>
      <c r="D110" s="23">
        <f t="shared" si="10"/>
        <v>0</v>
      </c>
      <c r="E110" s="23">
        <f t="shared" si="10"/>
        <v>0</v>
      </c>
      <c r="F110" s="23">
        <f t="shared" si="10"/>
        <v>0</v>
      </c>
      <c r="G110" s="94"/>
      <c r="H110" s="106"/>
    </row>
    <row r="111" spans="1:8" s="4" customFormat="1" ht="13.5" thickBot="1">
      <c r="A111" s="101"/>
      <c r="B111" s="104"/>
      <c r="C111" s="24" t="s">
        <v>16</v>
      </c>
      <c r="D111" s="25">
        <v>0</v>
      </c>
      <c r="E111" s="25">
        <v>0</v>
      </c>
      <c r="F111" s="25">
        <v>0</v>
      </c>
      <c r="G111" s="95"/>
      <c r="H111" s="107"/>
    </row>
    <row r="112" spans="1:8" ht="23.25" customHeight="1">
      <c r="A112" s="88" t="s">
        <v>54</v>
      </c>
      <c r="B112" s="91" t="s">
        <v>52</v>
      </c>
      <c r="C112" s="32" t="s">
        <v>13</v>
      </c>
      <c r="D112" s="33">
        <v>0</v>
      </c>
      <c r="E112" s="33">
        <v>0</v>
      </c>
      <c r="F112" s="33">
        <v>0</v>
      </c>
      <c r="G112" s="93">
        <f>SUM(F112:F115)/SUM(D112:D115)</f>
        <v>0.33140848459240746</v>
      </c>
      <c r="H112" s="96"/>
    </row>
    <row r="113" spans="1:8" ht="15.75" customHeight="1">
      <c r="A113" s="88"/>
      <c r="B113" s="91"/>
      <c r="C113" s="28" t="s">
        <v>14</v>
      </c>
      <c r="D113" s="29">
        <v>17040.3</v>
      </c>
      <c r="E113" s="29">
        <v>5647.3</v>
      </c>
      <c r="F113" s="29">
        <v>5647.3</v>
      </c>
      <c r="G113" s="94"/>
      <c r="H113" s="97"/>
    </row>
    <row r="114" spans="1:8" ht="16.5" customHeight="1">
      <c r="A114" s="88"/>
      <c r="B114" s="91"/>
      <c r="C114" s="28" t="s">
        <v>15</v>
      </c>
      <c r="D114" s="29">
        <v>0</v>
      </c>
      <c r="E114" s="29">
        <v>0</v>
      </c>
      <c r="F114" s="29">
        <v>0</v>
      </c>
      <c r="G114" s="94"/>
      <c r="H114" s="97"/>
    </row>
    <row r="115" spans="1:8" ht="15" customHeight="1" thickBot="1">
      <c r="A115" s="89"/>
      <c r="B115" s="92"/>
      <c r="C115" s="30" t="s">
        <v>16</v>
      </c>
      <c r="D115" s="31">
        <v>0</v>
      </c>
      <c r="E115" s="31">
        <v>0</v>
      </c>
      <c r="F115" s="31">
        <v>0</v>
      </c>
      <c r="G115" s="95"/>
      <c r="H115" s="98"/>
    </row>
    <row r="116" spans="1:8" ht="13.5" thickBot="1">
      <c r="A116" s="108" t="s">
        <v>63</v>
      </c>
      <c r="B116" s="111" t="s">
        <v>24</v>
      </c>
      <c r="C116" s="34" t="s">
        <v>13</v>
      </c>
      <c r="D116" s="35">
        <f>D64+D76</f>
        <v>0</v>
      </c>
      <c r="E116" s="35">
        <f>E64+E76</f>
        <v>0</v>
      </c>
      <c r="F116" s="35">
        <f>F64+F76</f>
        <v>0</v>
      </c>
      <c r="G116" s="114">
        <f>SUM(F116:F119)/SUM(D116:D119)</f>
        <v>0.3095195623019059</v>
      </c>
      <c r="H116" s="117"/>
    </row>
    <row r="117" spans="1:8" ht="13.5" thickBot="1">
      <c r="A117" s="109"/>
      <c r="B117" s="112"/>
      <c r="C117" s="36" t="s">
        <v>14</v>
      </c>
      <c r="D117" s="35">
        <f aca="true" t="shared" si="11" ref="D117:F118">D65+D77+D101+D109</f>
        <v>420839.3</v>
      </c>
      <c r="E117" s="35">
        <f t="shared" si="11"/>
        <v>122328.90000000001</v>
      </c>
      <c r="F117" s="35">
        <f t="shared" si="11"/>
        <v>122328.90000000001</v>
      </c>
      <c r="G117" s="115"/>
      <c r="H117" s="118"/>
    </row>
    <row r="118" spans="1:8" ht="13.5" thickBot="1">
      <c r="A118" s="109"/>
      <c r="B118" s="112"/>
      <c r="C118" s="36" t="s">
        <v>15</v>
      </c>
      <c r="D118" s="35">
        <f t="shared" si="11"/>
        <v>117888.2</v>
      </c>
      <c r="E118" s="35">
        <f t="shared" si="11"/>
        <v>44417.8</v>
      </c>
      <c r="F118" s="35">
        <f t="shared" si="11"/>
        <v>44417.8</v>
      </c>
      <c r="G118" s="115"/>
      <c r="H118" s="118"/>
    </row>
    <row r="119" spans="1:8" ht="13.5" thickBot="1">
      <c r="A119" s="110"/>
      <c r="B119" s="113"/>
      <c r="C119" s="37" t="s">
        <v>16</v>
      </c>
      <c r="D119" s="35">
        <f>D67+D79</f>
        <v>0</v>
      </c>
      <c r="E119" s="35">
        <f>E67+E79</f>
        <v>0</v>
      </c>
      <c r="F119" s="35">
        <f>F67+F79</f>
        <v>0</v>
      </c>
      <c r="G119" s="116"/>
      <c r="H119" s="119"/>
    </row>
    <row r="120" spans="1:8" ht="15.75" customHeight="1" thickBot="1">
      <c r="A120" s="164" t="s">
        <v>240</v>
      </c>
      <c r="B120" s="165"/>
      <c r="C120" s="165"/>
      <c r="D120" s="165"/>
      <c r="E120" s="165"/>
      <c r="F120" s="165"/>
      <c r="G120" s="165"/>
      <c r="H120" s="166"/>
    </row>
    <row r="121" spans="1:8" s="4" customFormat="1" ht="12.75">
      <c r="A121" s="99" t="s">
        <v>65</v>
      </c>
      <c r="B121" s="102" t="s">
        <v>55</v>
      </c>
      <c r="C121" s="20" t="s">
        <v>13</v>
      </c>
      <c r="D121" s="21">
        <f aca="true" t="shared" si="12" ref="D121:F124">D125+D129</f>
        <v>0</v>
      </c>
      <c r="E121" s="21">
        <f t="shared" si="12"/>
        <v>0</v>
      </c>
      <c r="F121" s="21">
        <f t="shared" si="12"/>
        <v>0</v>
      </c>
      <c r="G121" s="93">
        <f>SUM(F121:F124)/SUM(D121:D124)</f>
        <v>0.5811131223352115</v>
      </c>
      <c r="H121" s="105"/>
    </row>
    <row r="122" spans="1:8" s="4" customFormat="1" ht="12.75">
      <c r="A122" s="100"/>
      <c r="B122" s="103"/>
      <c r="C122" s="22" t="s">
        <v>14</v>
      </c>
      <c r="D122" s="23">
        <f>D126+D130+D134</f>
        <v>328648.9</v>
      </c>
      <c r="E122" s="23">
        <f>E126+E130+E134</f>
        <v>196670.5</v>
      </c>
      <c r="F122" s="23">
        <f>F126+F130+F134</f>
        <v>196670.5</v>
      </c>
      <c r="G122" s="94"/>
      <c r="H122" s="106"/>
    </row>
    <row r="123" spans="1:8" s="4" customFormat="1" ht="12.75">
      <c r="A123" s="100"/>
      <c r="B123" s="103"/>
      <c r="C123" s="22" t="s">
        <v>15</v>
      </c>
      <c r="D123" s="23">
        <f t="shared" si="12"/>
        <v>87073.6</v>
      </c>
      <c r="E123" s="23">
        <f t="shared" si="12"/>
        <v>44911.3</v>
      </c>
      <c r="F123" s="23">
        <f t="shared" si="12"/>
        <v>44911.3</v>
      </c>
      <c r="G123" s="94"/>
      <c r="H123" s="106"/>
    </row>
    <row r="124" spans="1:8" s="4" customFormat="1" ht="13.5" thickBot="1">
      <c r="A124" s="101"/>
      <c r="B124" s="104"/>
      <c r="C124" s="24" t="s">
        <v>16</v>
      </c>
      <c r="D124" s="25">
        <f t="shared" si="12"/>
        <v>0</v>
      </c>
      <c r="E124" s="25">
        <f t="shared" si="12"/>
        <v>0</v>
      </c>
      <c r="F124" s="25">
        <f t="shared" si="12"/>
        <v>0</v>
      </c>
      <c r="G124" s="95"/>
      <c r="H124" s="107"/>
    </row>
    <row r="125" spans="1:8" s="5" customFormat="1" ht="12.75">
      <c r="A125" s="87" t="s">
        <v>67</v>
      </c>
      <c r="B125" s="90" t="s">
        <v>56</v>
      </c>
      <c r="C125" s="26" t="s">
        <v>13</v>
      </c>
      <c r="D125" s="27">
        <v>0</v>
      </c>
      <c r="E125" s="27">
        <v>0</v>
      </c>
      <c r="F125" s="27">
        <v>0</v>
      </c>
      <c r="G125" s="93">
        <f>SUM(F125:F128)/SUM(D125:D128)</f>
        <v>0.5157854964076367</v>
      </c>
      <c r="H125" s="96"/>
    </row>
    <row r="126" spans="1:8" s="5" customFormat="1" ht="12.75">
      <c r="A126" s="88"/>
      <c r="B126" s="91"/>
      <c r="C126" s="28" t="s">
        <v>14</v>
      </c>
      <c r="D126" s="29">
        <v>0</v>
      </c>
      <c r="E126" s="29">
        <v>0</v>
      </c>
      <c r="F126" s="29">
        <v>0</v>
      </c>
      <c r="G126" s="94"/>
      <c r="H126" s="97"/>
    </row>
    <row r="127" spans="1:8" s="5" customFormat="1" ht="12.75">
      <c r="A127" s="88"/>
      <c r="B127" s="91"/>
      <c r="C127" s="28" t="s">
        <v>15</v>
      </c>
      <c r="D127" s="29">
        <v>87073.6</v>
      </c>
      <c r="E127" s="29">
        <v>44911.3</v>
      </c>
      <c r="F127" s="29">
        <v>44911.3</v>
      </c>
      <c r="G127" s="94"/>
      <c r="H127" s="97"/>
    </row>
    <row r="128" spans="1:8" s="5" customFormat="1" ht="13.5" thickBot="1">
      <c r="A128" s="89"/>
      <c r="B128" s="92"/>
      <c r="C128" s="30" t="s">
        <v>16</v>
      </c>
      <c r="D128" s="31">
        <v>0</v>
      </c>
      <c r="E128" s="31">
        <v>0</v>
      </c>
      <c r="F128" s="31">
        <v>0</v>
      </c>
      <c r="G128" s="95"/>
      <c r="H128" s="98"/>
    </row>
    <row r="129" spans="1:8" s="5" customFormat="1" ht="12.75">
      <c r="A129" s="87" t="s">
        <v>69</v>
      </c>
      <c r="B129" s="90" t="s">
        <v>57</v>
      </c>
      <c r="C129" s="26" t="s">
        <v>13</v>
      </c>
      <c r="D129" s="27">
        <v>0</v>
      </c>
      <c r="E129" s="27">
        <v>0</v>
      </c>
      <c r="F129" s="27">
        <v>0</v>
      </c>
      <c r="G129" s="93">
        <f>SUM(F129:F132)/SUM(D129:D132)</f>
        <v>0.6000470839830242</v>
      </c>
      <c r="H129" s="96"/>
    </row>
    <row r="130" spans="1:8" s="5" customFormat="1" ht="12.75">
      <c r="A130" s="88"/>
      <c r="B130" s="91"/>
      <c r="C130" s="28" t="s">
        <v>14</v>
      </c>
      <c r="D130" s="29">
        <v>313482.4</v>
      </c>
      <c r="E130" s="29">
        <v>188104.2</v>
      </c>
      <c r="F130" s="29">
        <v>188104.2</v>
      </c>
      <c r="G130" s="94"/>
      <c r="H130" s="97"/>
    </row>
    <row r="131" spans="1:8" s="5" customFormat="1" ht="12.75">
      <c r="A131" s="88"/>
      <c r="B131" s="91"/>
      <c r="C131" s="28" t="s">
        <v>15</v>
      </c>
      <c r="D131" s="29">
        <v>0</v>
      </c>
      <c r="E131" s="29">
        <v>0</v>
      </c>
      <c r="F131" s="29">
        <v>0</v>
      </c>
      <c r="G131" s="94"/>
      <c r="H131" s="97"/>
    </row>
    <row r="132" spans="1:8" s="5" customFormat="1" ht="51.75" customHeight="1" thickBot="1">
      <c r="A132" s="89"/>
      <c r="B132" s="92"/>
      <c r="C132" s="30" t="s">
        <v>16</v>
      </c>
      <c r="D132" s="31">
        <v>0</v>
      </c>
      <c r="E132" s="31">
        <v>0</v>
      </c>
      <c r="F132" s="31">
        <v>0</v>
      </c>
      <c r="G132" s="95"/>
      <c r="H132" s="98"/>
    </row>
    <row r="133" spans="1:8" s="5" customFormat="1" ht="12.75">
      <c r="A133" s="87" t="s">
        <v>131</v>
      </c>
      <c r="B133" s="90" t="s">
        <v>237</v>
      </c>
      <c r="C133" s="26" t="s">
        <v>13</v>
      </c>
      <c r="D133" s="27">
        <v>0</v>
      </c>
      <c r="E133" s="27">
        <v>0</v>
      </c>
      <c r="F133" s="27">
        <v>0</v>
      </c>
      <c r="G133" s="93">
        <f>SUM(F133:F136)/SUM(D133:D136)</f>
        <v>0.5648171957933603</v>
      </c>
      <c r="H133" s="96"/>
    </row>
    <row r="134" spans="1:8" s="5" customFormat="1" ht="12.75">
      <c r="A134" s="88"/>
      <c r="B134" s="91"/>
      <c r="C134" s="28" t="s">
        <v>14</v>
      </c>
      <c r="D134" s="29">
        <v>15166.5</v>
      </c>
      <c r="E134" s="29">
        <v>8566.3</v>
      </c>
      <c r="F134" s="29">
        <v>8566.3</v>
      </c>
      <c r="G134" s="94"/>
      <c r="H134" s="97"/>
    </row>
    <row r="135" spans="1:8" s="5" customFormat="1" ht="12.75">
      <c r="A135" s="88"/>
      <c r="B135" s="91"/>
      <c r="C135" s="28" t="s">
        <v>15</v>
      </c>
      <c r="D135" s="29">
        <v>0</v>
      </c>
      <c r="E135" s="29">
        <v>0</v>
      </c>
      <c r="F135" s="29">
        <v>0</v>
      </c>
      <c r="G135" s="94"/>
      <c r="H135" s="97"/>
    </row>
    <row r="136" spans="1:8" s="5" customFormat="1" ht="43.5" customHeight="1" thickBot="1">
      <c r="A136" s="89"/>
      <c r="B136" s="92"/>
      <c r="C136" s="30" t="s">
        <v>16</v>
      </c>
      <c r="D136" s="31">
        <v>0</v>
      </c>
      <c r="E136" s="31">
        <v>0</v>
      </c>
      <c r="F136" s="31">
        <v>0</v>
      </c>
      <c r="G136" s="95"/>
      <c r="H136" s="98"/>
    </row>
    <row r="137" spans="1:8" s="4" customFormat="1" ht="12.75">
      <c r="A137" s="99" t="s">
        <v>71</v>
      </c>
      <c r="B137" s="102" t="s">
        <v>58</v>
      </c>
      <c r="C137" s="20" t="s">
        <v>13</v>
      </c>
      <c r="D137" s="21">
        <f>D141+D145+D149+D153+D161+D165</f>
        <v>0</v>
      </c>
      <c r="E137" s="21">
        <f>E141+E145+E149+E153+E161+E165</f>
        <v>0</v>
      </c>
      <c r="F137" s="21">
        <f>F141+F145+F149+F153+F161+F165</f>
        <v>0</v>
      </c>
      <c r="G137" s="93">
        <f>SUM(F137:F140)/SUM(D137:D140)</f>
        <v>0.06131733326546455</v>
      </c>
      <c r="H137" s="105"/>
    </row>
    <row r="138" spans="1:8" s="4" customFormat="1" ht="12.75">
      <c r="A138" s="100"/>
      <c r="B138" s="103"/>
      <c r="C138" s="22" t="s">
        <v>14</v>
      </c>
      <c r="D138" s="23">
        <f aca="true" t="shared" si="13" ref="D138:F139">D142+D146+D150+D154+D158+D162+D166</f>
        <v>34132.5</v>
      </c>
      <c r="E138" s="23">
        <f t="shared" si="13"/>
        <v>1690.7</v>
      </c>
      <c r="F138" s="23">
        <f t="shared" si="13"/>
        <v>1690.7</v>
      </c>
      <c r="G138" s="94"/>
      <c r="H138" s="106"/>
    </row>
    <row r="139" spans="1:8" s="4" customFormat="1" ht="12.75">
      <c r="A139" s="100"/>
      <c r="B139" s="103"/>
      <c r="C139" s="22" t="s">
        <v>15</v>
      </c>
      <c r="D139" s="23">
        <f t="shared" si="13"/>
        <v>28733.899999999998</v>
      </c>
      <c r="E139" s="23">
        <f t="shared" si="13"/>
        <v>2164.1000000000004</v>
      </c>
      <c r="F139" s="23">
        <f t="shared" si="13"/>
        <v>2164.1000000000004</v>
      </c>
      <c r="G139" s="94"/>
      <c r="H139" s="106"/>
    </row>
    <row r="140" spans="1:8" s="4" customFormat="1" ht="13.5" thickBot="1">
      <c r="A140" s="101"/>
      <c r="B140" s="104"/>
      <c r="C140" s="24" t="s">
        <v>16</v>
      </c>
      <c r="D140" s="25">
        <f>D144+D148+D152</f>
        <v>0</v>
      </c>
      <c r="E140" s="25">
        <f>E144+E148+E152</f>
        <v>0</v>
      </c>
      <c r="F140" s="25">
        <f>F144+F148+F152</f>
        <v>0</v>
      </c>
      <c r="G140" s="95"/>
      <c r="H140" s="107"/>
    </row>
    <row r="141" spans="1:8" ht="23.25" customHeight="1">
      <c r="A141" s="88" t="s">
        <v>72</v>
      </c>
      <c r="B141" s="91" t="s">
        <v>59</v>
      </c>
      <c r="C141" s="32" t="s">
        <v>13</v>
      </c>
      <c r="D141" s="33">
        <v>0</v>
      </c>
      <c r="E141" s="33">
        <v>0</v>
      </c>
      <c r="F141" s="33">
        <v>0</v>
      </c>
      <c r="G141" s="93">
        <f>SUM(F141:F144)/SUM(D141:D144)</f>
        <v>0.07776774454109373</v>
      </c>
      <c r="H141" s="96"/>
    </row>
    <row r="142" spans="1:8" ht="15.75" customHeight="1">
      <c r="A142" s="88"/>
      <c r="B142" s="91"/>
      <c r="C142" s="28" t="s">
        <v>14</v>
      </c>
      <c r="D142" s="29">
        <v>0</v>
      </c>
      <c r="E142" s="29">
        <v>0</v>
      </c>
      <c r="F142" s="29">
        <v>0</v>
      </c>
      <c r="G142" s="94"/>
      <c r="H142" s="97"/>
    </row>
    <row r="143" spans="1:8" ht="16.5" customHeight="1">
      <c r="A143" s="88"/>
      <c r="B143" s="91"/>
      <c r="C143" s="28" t="s">
        <v>15</v>
      </c>
      <c r="D143" s="29">
        <v>26246.1</v>
      </c>
      <c r="E143" s="29">
        <v>2041.1</v>
      </c>
      <c r="F143" s="29">
        <v>2041.1</v>
      </c>
      <c r="G143" s="94"/>
      <c r="H143" s="97"/>
    </row>
    <row r="144" spans="1:8" ht="15" customHeight="1" thickBot="1">
      <c r="A144" s="89"/>
      <c r="B144" s="92"/>
      <c r="C144" s="30" t="s">
        <v>16</v>
      </c>
      <c r="D144" s="31">
        <v>0</v>
      </c>
      <c r="E144" s="31">
        <v>0</v>
      </c>
      <c r="F144" s="31">
        <v>0</v>
      </c>
      <c r="G144" s="95"/>
      <c r="H144" s="98"/>
    </row>
    <row r="145" spans="1:8" ht="12.75">
      <c r="A145" s="87" t="s">
        <v>74</v>
      </c>
      <c r="B145" s="90" t="s">
        <v>60</v>
      </c>
      <c r="C145" s="26" t="s">
        <v>13</v>
      </c>
      <c r="D145" s="27">
        <v>0</v>
      </c>
      <c r="E145" s="27">
        <v>0</v>
      </c>
      <c r="F145" s="27">
        <v>0</v>
      </c>
      <c r="G145" s="93">
        <f>SUM(F145:F148)/SUM(D145:D148)</f>
        <v>0.03148959474260679</v>
      </c>
      <c r="H145" s="96"/>
    </row>
    <row r="146" spans="1:8" ht="12.75">
      <c r="A146" s="88"/>
      <c r="B146" s="91"/>
      <c r="C146" s="28" t="s">
        <v>14</v>
      </c>
      <c r="D146" s="29">
        <v>6500.5</v>
      </c>
      <c r="E146" s="29">
        <v>204.7</v>
      </c>
      <c r="F146" s="29">
        <v>204.7</v>
      </c>
      <c r="G146" s="94"/>
      <c r="H146" s="97"/>
    </row>
    <row r="147" spans="1:8" ht="12.75">
      <c r="A147" s="88"/>
      <c r="B147" s="91"/>
      <c r="C147" s="28" t="s">
        <v>15</v>
      </c>
      <c r="D147" s="29">
        <v>803.5</v>
      </c>
      <c r="E147" s="29">
        <v>25.3</v>
      </c>
      <c r="F147" s="29">
        <v>25.3</v>
      </c>
      <c r="G147" s="94"/>
      <c r="H147" s="97"/>
    </row>
    <row r="148" spans="1:8" ht="12.75" customHeight="1" thickBot="1">
      <c r="A148" s="89"/>
      <c r="B148" s="92"/>
      <c r="C148" s="30" t="s">
        <v>16</v>
      </c>
      <c r="D148" s="31">
        <v>0</v>
      </c>
      <c r="E148" s="31">
        <v>0</v>
      </c>
      <c r="F148" s="31">
        <v>0</v>
      </c>
      <c r="G148" s="95"/>
      <c r="H148" s="98"/>
    </row>
    <row r="149" spans="1:8" ht="12.75">
      <c r="A149" s="87" t="s">
        <v>76</v>
      </c>
      <c r="B149" s="90" t="s">
        <v>61</v>
      </c>
      <c r="C149" s="26" t="s">
        <v>13</v>
      </c>
      <c r="D149" s="27">
        <v>0</v>
      </c>
      <c r="E149" s="27">
        <v>0</v>
      </c>
      <c r="F149" s="27">
        <v>0</v>
      </c>
      <c r="G149" s="93">
        <f>SUM(F149:F152)/SUM(D149:D152)</f>
        <v>0.22253820922604506</v>
      </c>
      <c r="H149" s="96"/>
    </row>
    <row r="150" spans="1:8" ht="12.75">
      <c r="A150" s="88"/>
      <c r="B150" s="91"/>
      <c r="C150" s="28" t="s">
        <v>14</v>
      </c>
      <c r="D150" s="29">
        <v>5445</v>
      </c>
      <c r="E150" s="29">
        <v>1211.7</v>
      </c>
      <c r="F150" s="29">
        <v>1211.7</v>
      </c>
      <c r="G150" s="94"/>
      <c r="H150" s="97"/>
    </row>
    <row r="151" spans="1:8" ht="12.75">
      <c r="A151" s="88"/>
      <c r="B151" s="91"/>
      <c r="C151" s="28" t="s">
        <v>15</v>
      </c>
      <c r="D151" s="29">
        <v>286.6</v>
      </c>
      <c r="E151" s="29">
        <v>63.8</v>
      </c>
      <c r="F151" s="29">
        <v>63.8</v>
      </c>
      <c r="G151" s="94"/>
      <c r="H151" s="97"/>
    </row>
    <row r="152" spans="1:8" ht="37.5" customHeight="1" thickBot="1">
      <c r="A152" s="89"/>
      <c r="B152" s="92"/>
      <c r="C152" s="30" t="s">
        <v>16</v>
      </c>
      <c r="D152" s="31">
        <v>0</v>
      </c>
      <c r="E152" s="31">
        <v>0</v>
      </c>
      <c r="F152" s="31">
        <v>0</v>
      </c>
      <c r="G152" s="95"/>
      <c r="H152" s="98"/>
    </row>
    <row r="153" spans="1:8" ht="12.75">
      <c r="A153" s="87" t="s">
        <v>77</v>
      </c>
      <c r="B153" s="90" t="s">
        <v>256</v>
      </c>
      <c r="C153" s="26" t="s">
        <v>13</v>
      </c>
      <c r="D153" s="27">
        <v>0</v>
      </c>
      <c r="E153" s="27">
        <v>0</v>
      </c>
      <c r="F153" s="27">
        <v>0</v>
      </c>
      <c r="G153" s="93">
        <v>0</v>
      </c>
      <c r="H153" s="96"/>
    </row>
    <row r="154" spans="1:8" ht="12.75">
      <c r="A154" s="88"/>
      <c r="B154" s="91"/>
      <c r="C154" s="28" t="s">
        <v>14</v>
      </c>
      <c r="D154" s="29">
        <v>0</v>
      </c>
      <c r="E154" s="29">
        <v>0</v>
      </c>
      <c r="F154" s="29">
        <v>0</v>
      </c>
      <c r="G154" s="94"/>
      <c r="H154" s="97"/>
    </row>
    <row r="155" spans="1:8" ht="12.75">
      <c r="A155" s="88"/>
      <c r="B155" s="91"/>
      <c r="C155" s="28" t="s">
        <v>15</v>
      </c>
      <c r="D155" s="29">
        <v>0</v>
      </c>
      <c r="E155" s="29">
        <v>0</v>
      </c>
      <c r="F155" s="29">
        <v>0</v>
      </c>
      <c r="G155" s="94"/>
      <c r="H155" s="97"/>
    </row>
    <row r="156" spans="1:8" ht="25.5" customHeight="1" thickBot="1">
      <c r="A156" s="89"/>
      <c r="B156" s="92"/>
      <c r="C156" s="30" t="s">
        <v>16</v>
      </c>
      <c r="D156" s="31">
        <v>0</v>
      </c>
      <c r="E156" s="31">
        <v>0</v>
      </c>
      <c r="F156" s="31">
        <v>0</v>
      </c>
      <c r="G156" s="95"/>
      <c r="H156" s="98"/>
    </row>
    <row r="157" spans="1:8" ht="12.75">
      <c r="A157" s="87" t="s">
        <v>146</v>
      </c>
      <c r="B157" s="90" t="s">
        <v>238</v>
      </c>
      <c r="C157" s="26" t="s">
        <v>13</v>
      </c>
      <c r="D157" s="27">
        <v>0</v>
      </c>
      <c r="E157" s="27">
        <v>0</v>
      </c>
      <c r="F157" s="27">
        <v>0</v>
      </c>
      <c r="G157" s="93">
        <f>SUM(F157:F160)/SUM(D157:D160)</f>
        <v>0.65532638741229</v>
      </c>
      <c r="H157" s="96"/>
    </row>
    <row r="158" spans="1:8" ht="12.75">
      <c r="A158" s="88"/>
      <c r="B158" s="91"/>
      <c r="C158" s="28" t="s">
        <v>14</v>
      </c>
      <c r="D158" s="29">
        <v>418.6</v>
      </c>
      <c r="E158" s="29">
        <v>274.3</v>
      </c>
      <c r="F158" s="29">
        <v>274.3</v>
      </c>
      <c r="G158" s="94"/>
      <c r="H158" s="97"/>
    </row>
    <row r="159" spans="1:8" ht="12.75">
      <c r="A159" s="88"/>
      <c r="B159" s="91"/>
      <c r="C159" s="28" t="s">
        <v>15</v>
      </c>
      <c r="D159" s="29">
        <v>51.7</v>
      </c>
      <c r="E159" s="29">
        <v>33.9</v>
      </c>
      <c r="F159" s="29">
        <v>33.9</v>
      </c>
      <c r="G159" s="94"/>
      <c r="H159" s="97"/>
    </row>
    <row r="160" spans="1:8" ht="25.5" customHeight="1" thickBot="1">
      <c r="A160" s="89"/>
      <c r="B160" s="92"/>
      <c r="C160" s="30" t="s">
        <v>16</v>
      </c>
      <c r="D160" s="31">
        <v>0</v>
      </c>
      <c r="E160" s="31">
        <v>0</v>
      </c>
      <c r="F160" s="31">
        <v>0</v>
      </c>
      <c r="G160" s="95"/>
      <c r="H160" s="98"/>
    </row>
    <row r="161" spans="1:8" ht="12.75">
      <c r="A161" s="87" t="s">
        <v>148</v>
      </c>
      <c r="B161" s="90" t="s">
        <v>239</v>
      </c>
      <c r="C161" s="26" t="s">
        <v>13</v>
      </c>
      <c r="D161" s="27">
        <v>0</v>
      </c>
      <c r="E161" s="27">
        <v>0</v>
      </c>
      <c r="F161" s="27">
        <v>0</v>
      </c>
      <c r="G161" s="93">
        <v>0</v>
      </c>
      <c r="H161" s="96"/>
    </row>
    <row r="162" spans="1:8" ht="12.75">
      <c r="A162" s="88"/>
      <c r="B162" s="91"/>
      <c r="C162" s="28" t="s">
        <v>14</v>
      </c>
      <c r="D162" s="29">
        <v>0</v>
      </c>
      <c r="E162" s="29">
        <v>0</v>
      </c>
      <c r="F162" s="29">
        <v>0</v>
      </c>
      <c r="G162" s="94"/>
      <c r="H162" s="97"/>
    </row>
    <row r="163" spans="1:8" ht="12.75">
      <c r="A163" s="88"/>
      <c r="B163" s="91"/>
      <c r="C163" s="28" t="s">
        <v>15</v>
      </c>
      <c r="D163" s="29">
        <v>0</v>
      </c>
      <c r="E163" s="29">
        <v>0</v>
      </c>
      <c r="F163" s="29">
        <v>0</v>
      </c>
      <c r="G163" s="94"/>
      <c r="H163" s="97"/>
    </row>
    <row r="164" spans="1:8" ht="25.5" customHeight="1" thickBot="1">
      <c r="A164" s="89"/>
      <c r="B164" s="92"/>
      <c r="C164" s="30" t="s">
        <v>16</v>
      </c>
      <c r="D164" s="31">
        <v>0</v>
      </c>
      <c r="E164" s="31">
        <v>0</v>
      </c>
      <c r="F164" s="31">
        <v>0</v>
      </c>
      <c r="G164" s="95"/>
      <c r="H164" s="98"/>
    </row>
    <row r="165" spans="1:8" ht="12.75">
      <c r="A165" s="87" t="s">
        <v>149</v>
      </c>
      <c r="B165" s="90" t="s">
        <v>257</v>
      </c>
      <c r="C165" s="26" t="s">
        <v>13</v>
      </c>
      <c r="D165" s="27">
        <v>0</v>
      </c>
      <c r="E165" s="27">
        <v>0</v>
      </c>
      <c r="F165" s="27">
        <v>0</v>
      </c>
      <c r="G165" s="93">
        <f>SUM(F165:F168)/SUM(D165:D168)</f>
        <v>0</v>
      </c>
      <c r="H165" s="96"/>
    </row>
    <row r="166" spans="1:8" ht="12.75">
      <c r="A166" s="88"/>
      <c r="B166" s="91"/>
      <c r="C166" s="28" t="s">
        <v>14</v>
      </c>
      <c r="D166" s="29">
        <v>21768.4</v>
      </c>
      <c r="E166" s="29">
        <v>0</v>
      </c>
      <c r="F166" s="29">
        <v>0</v>
      </c>
      <c r="G166" s="94"/>
      <c r="H166" s="97"/>
    </row>
    <row r="167" spans="1:8" ht="12.75">
      <c r="A167" s="88"/>
      <c r="B167" s="91"/>
      <c r="C167" s="28" t="s">
        <v>15</v>
      </c>
      <c r="D167" s="29">
        <v>1346</v>
      </c>
      <c r="E167" s="29">
        <v>0</v>
      </c>
      <c r="F167" s="29">
        <v>0</v>
      </c>
      <c r="G167" s="94"/>
      <c r="H167" s="97"/>
    </row>
    <row r="168" spans="1:8" ht="25.5" customHeight="1" thickBot="1">
      <c r="A168" s="89"/>
      <c r="B168" s="92"/>
      <c r="C168" s="30" t="s">
        <v>16</v>
      </c>
      <c r="D168" s="31">
        <v>0</v>
      </c>
      <c r="E168" s="31">
        <v>0</v>
      </c>
      <c r="F168" s="31">
        <v>0</v>
      </c>
      <c r="G168" s="95"/>
      <c r="H168" s="98"/>
    </row>
    <row r="169" spans="1:8" s="4" customFormat="1" ht="12.75">
      <c r="A169" s="99" t="s">
        <v>150</v>
      </c>
      <c r="B169" s="102" t="s">
        <v>62</v>
      </c>
      <c r="C169" s="20" t="s">
        <v>13</v>
      </c>
      <c r="D169" s="21">
        <f aca="true" t="shared" si="14" ref="D169:F171">D173+D177</f>
        <v>0</v>
      </c>
      <c r="E169" s="21">
        <f t="shared" si="14"/>
        <v>0</v>
      </c>
      <c r="F169" s="21">
        <f t="shared" si="14"/>
        <v>0</v>
      </c>
      <c r="G169" s="93">
        <f>SUM(F169:F172)/SUM(D169:D172)</f>
        <v>0.23035965049149632</v>
      </c>
      <c r="H169" s="105"/>
    </row>
    <row r="170" spans="1:8" s="4" customFormat="1" ht="12.75">
      <c r="A170" s="100"/>
      <c r="B170" s="103"/>
      <c r="C170" s="22" t="s">
        <v>14</v>
      </c>
      <c r="D170" s="23">
        <f t="shared" si="14"/>
        <v>0</v>
      </c>
      <c r="E170" s="23">
        <f t="shared" si="14"/>
        <v>0</v>
      </c>
      <c r="F170" s="23">
        <f t="shared" si="14"/>
        <v>0</v>
      </c>
      <c r="G170" s="94"/>
      <c r="H170" s="106"/>
    </row>
    <row r="171" spans="1:8" s="4" customFormat="1" ht="12.75">
      <c r="A171" s="100"/>
      <c r="B171" s="103"/>
      <c r="C171" s="22" t="s">
        <v>15</v>
      </c>
      <c r="D171" s="23">
        <f t="shared" si="14"/>
        <v>5127.2</v>
      </c>
      <c r="E171" s="23">
        <f t="shared" si="14"/>
        <v>1181.1</v>
      </c>
      <c r="F171" s="23">
        <f t="shared" si="14"/>
        <v>1181.1</v>
      </c>
      <c r="G171" s="94"/>
      <c r="H171" s="106"/>
    </row>
    <row r="172" spans="1:8" s="4" customFormat="1" ht="13.5" thickBot="1">
      <c r="A172" s="101"/>
      <c r="B172" s="104"/>
      <c r="C172" s="24" t="s">
        <v>16</v>
      </c>
      <c r="D172" s="25">
        <v>0</v>
      </c>
      <c r="E172" s="25">
        <v>0</v>
      </c>
      <c r="F172" s="25">
        <v>0</v>
      </c>
      <c r="G172" s="95"/>
      <c r="H172" s="107"/>
    </row>
    <row r="173" spans="1:8" ht="23.25" customHeight="1">
      <c r="A173" s="88" t="s">
        <v>152</v>
      </c>
      <c r="B173" s="91" t="s">
        <v>64</v>
      </c>
      <c r="C173" s="32" t="s">
        <v>13</v>
      </c>
      <c r="D173" s="33">
        <v>0</v>
      </c>
      <c r="E173" s="33">
        <v>0</v>
      </c>
      <c r="F173" s="33">
        <v>0</v>
      </c>
      <c r="G173" s="93">
        <f>SUM(F173:F176)/SUM(D173:D176)</f>
        <v>0.3685444862461523</v>
      </c>
      <c r="H173" s="96"/>
    </row>
    <row r="174" spans="1:8" ht="15.75" customHeight="1">
      <c r="A174" s="88"/>
      <c r="B174" s="91"/>
      <c r="C174" s="28" t="s">
        <v>14</v>
      </c>
      <c r="D174" s="29">
        <v>0</v>
      </c>
      <c r="E174" s="29">
        <v>0</v>
      </c>
      <c r="F174" s="29">
        <v>0</v>
      </c>
      <c r="G174" s="94"/>
      <c r="H174" s="97"/>
    </row>
    <row r="175" spans="1:8" ht="16.5" customHeight="1">
      <c r="A175" s="88"/>
      <c r="B175" s="91"/>
      <c r="C175" s="28" t="s">
        <v>15</v>
      </c>
      <c r="D175" s="29">
        <v>2046.7</v>
      </c>
      <c r="E175" s="29">
        <v>754.3</v>
      </c>
      <c r="F175" s="29">
        <v>754.3</v>
      </c>
      <c r="G175" s="94"/>
      <c r="H175" s="97"/>
    </row>
    <row r="176" spans="1:8" ht="15" customHeight="1" thickBot="1">
      <c r="A176" s="89"/>
      <c r="B176" s="92"/>
      <c r="C176" s="30" t="s">
        <v>16</v>
      </c>
      <c r="D176" s="31">
        <v>0</v>
      </c>
      <c r="E176" s="31">
        <v>0</v>
      </c>
      <c r="F176" s="31">
        <v>0</v>
      </c>
      <c r="G176" s="95"/>
      <c r="H176" s="98"/>
    </row>
    <row r="177" spans="1:8" ht="23.25" customHeight="1">
      <c r="A177" s="88" t="s">
        <v>154</v>
      </c>
      <c r="B177" s="91" t="s">
        <v>66</v>
      </c>
      <c r="C177" s="32" t="s">
        <v>13</v>
      </c>
      <c r="D177" s="33">
        <v>0</v>
      </c>
      <c r="E177" s="33">
        <v>0</v>
      </c>
      <c r="F177" s="33">
        <v>0</v>
      </c>
      <c r="G177" s="93">
        <f>SUM(F177:F180)/SUM(D177:D180)</f>
        <v>0.1385489368608992</v>
      </c>
      <c r="H177" s="96"/>
    </row>
    <row r="178" spans="1:8" ht="15.75" customHeight="1">
      <c r="A178" s="88"/>
      <c r="B178" s="91"/>
      <c r="C178" s="28" t="s">
        <v>14</v>
      </c>
      <c r="D178" s="29">
        <v>0</v>
      </c>
      <c r="E178" s="29">
        <v>0</v>
      </c>
      <c r="F178" s="29">
        <v>0</v>
      </c>
      <c r="G178" s="94"/>
      <c r="H178" s="97"/>
    </row>
    <row r="179" spans="1:8" ht="16.5" customHeight="1">
      <c r="A179" s="88"/>
      <c r="B179" s="91"/>
      <c r="C179" s="28" t="s">
        <v>15</v>
      </c>
      <c r="D179" s="29">
        <v>3080.5</v>
      </c>
      <c r="E179" s="29">
        <v>426.8</v>
      </c>
      <c r="F179" s="29">
        <v>426.8</v>
      </c>
      <c r="G179" s="94"/>
      <c r="H179" s="97"/>
    </row>
    <row r="180" spans="1:8" ht="15" customHeight="1" thickBot="1">
      <c r="A180" s="89"/>
      <c r="B180" s="92"/>
      <c r="C180" s="30" t="s">
        <v>16</v>
      </c>
      <c r="D180" s="31">
        <v>0</v>
      </c>
      <c r="E180" s="31">
        <v>0</v>
      </c>
      <c r="F180" s="31">
        <v>0</v>
      </c>
      <c r="G180" s="95"/>
      <c r="H180" s="98"/>
    </row>
    <row r="181" spans="1:8" s="4" customFormat="1" ht="12.75">
      <c r="A181" s="99" t="s">
        <v>156</v>
      </c>
      <c r="B181" s="102" t="s">
        <v>68</v>
      </c>
      <c r="C181" s="20" t="s">
        <v>13</v>
      </c>
      <c r="D181" s="21">
        <f>D185+D189</f>
        <v>0</v>
      </c>
      <c r="E181" s="21">
        <f>E185+E189</f>
        <v>0</v>
      </c>
      <c r="F181" s="21">
        <f>F185+F189</f>
        <v>0</v>
      </c>
      <c r="G181" s="93">
        <f>SUM(F181:F184)/SUM(D181:D184)</f>
        <v>0.4940290067194465</v>
      </c>
      <c r="H181" s="105"/>
    </row>
    <row r="182" spans="1:8" s="4" customFormat="1" ht="12.75">
      <c r="A182" s="100"/>
      <c r="B182" s="103"/>
      <c r="C182" s="22" t="s">
        <v>14</v>
      </c>
      <c r="D182" s="23">
        <f>D186+D190+D193</f>
        <v>40629.1</v>
      </c>
      <c r="E182" s="23">
        <f>E186+E190+E193</f>
        <v>20295.6</v>
      </c>
      <c r="F182" s="23">
        <f>F186+F190+F193</f>
        <v>20295.6</v>
      </c>
      <c r="G182" s="94"/>
      <c r="H182" s="106"/>
    </row>
    <row r="183" spans="1:8" s="4" customFormat="1" ht="12.75">
      <c r="A183" s="100"/>
      <c r="B183" s="103"/>
      <c r="C183" s="22" t="s">
        <v>15</v>
      </c>
      <c r="D183" s="23">
        <f>D187+D191+D199</f>
        <v>1457.7</v>
      </c>
      <c r="E183" s="23">
        <f>E187+E191+E199</f>
        <v>496.5</v>
      </c>
      <c r="F183" s="23">
        <f>F187+F191+F199</f>
        <v>496.5</v>
      </c>
      <c r="G183" s="94"/>
      <c r="H183" s="106"/>
    </row>
    <row r="184" spans="1:8" s="4" customFormat="1" ht="13.5" thickBot="1">
      <c r="A184" s="101"/>
      <c r="B184" s="104"/>
      <c r="C184" s="24" t="s">
        <v>16</v>
      </c>
      <c r="D184" s="25">
        <v>0</v>
      </c>
      <c r="E184" s="25">
        <v>0</v>
      </c>
      <c r="F184" s="25">
        <v>0</v>
      </c>
      <c r="G184" s="95"/>
      <c r="H184" s="107"/>
    </row>
    <row r="185" spans="1:8" ht="23.25" customHeight="1">
      <c r="A185" s="88" t="s">
        <v>158</v>
      </c>
      <c r="B185" s="91" t="s">
        <v>70</v>
      </c>
      <c r="C185" s="32" t="s">
        <v>13</v>
      </c>
      <c r="D185" s="33">
        <v>0</v>
      </c>
      <c r="E185" s="33">
        <v>0</v>
      </c>
      <c r="F185" s="33">
        <v>0</v>
      </c>
      <c r="G185" s="93">
        <f>SUM(F185:F188)/SUM(D185:D188)</f>
        <v>0.34053156146179403</v>
      </c>
      <c r="H185" s="96"/>
    </row>
    <row r="186" spans="1:8" ht="15.75" customHeight="1">
      <c r="A186" s="88"/>
      <c r="B186" s="91"/>
      <c r="C186" s="28" t="s">
        <v>14</v>
      </c>
      <c r="D186" s="29">
        <v>0</v>
      </c>
      <c r="E186" s="29">
        <v>0</v>
      </c>
      <c r="F186" s="29">
        <v>0</v>
      </c>
      <c r="G186" s="94"/>
      <c r="H186" s="97"/>
    </row>
    <row r="187" spans="1:8" ht="16.5" customHeight="1">
      <c r="A187" s="88"/>
      <c r="B187" s="91"/>
      <c r="C187" s="28" t="s">
        <v>15</v>
      </c>
      <c r="D187" s="29">
        <v>1444.8</v>
      </c>
      <c r="E187" s="29">
        <v>492</v>
      </c>
      <c r="F187" s="29">
        <v>492</v>
      </c>
      <c r="G187" s="94"/>
      <c r="H187" s="97"/>
    </row>
    <row r="188" spans="1:8" ht="15" customHeight="1" thickBot="1">
      <c r="A188" s="89"/>
      <c r="B188" s="92"/>
      <c r="C188" s="30" t="s">
        <v>16</v>
      </c>
      <c r="D188" s="31">
        <v>0</v>
      </c>
      <c r="E188" s="31">
        <v>0</v>
      </c>
      <c r="F188" s="31">
        <v>0</v>
      </c>
      <c r="G188" s="95"/>
      <c r="H188" s="98"/>
    </row>
    <row r="189" spans="1:8" ht="23.25" customHeight="1">
      <c r="A189" s="88" t="s">
        <v>160</v>
      </c>
      <c r="B189" s="91" t="s">
        <v>258</v>
      </c>
      <c r="C189" s="32" t="s">
        <v>13</v>
      </c>
      <c r="D189" s="33">
        <v>0</v>
      </c>
      <c r="E189" s="33">
        <v>0</v>
      </c>
      <c r="F189" s="33">
        <v>0</v>
      </c>
      <c r="G189" s="93">
        <f>SUM(F189:F192)/SUM(D189:D192)</f>
        <v>0.4882510563743172</v>
      </c>
      <c r="H189" s="96"/>
    </row>
    <row r="190" spans="1:8" ht="30" customHeight="1">
      <c r="A190" s="88"/>
      <c r="B190" s="91"/>
      <c r="C190" s="28" t="s">
        <v>14</v>
      </c>
      <c r="D190" s="29">
        <v>11643.6</v>
      </c>
      <c r="E190" s="29">
        <v>5685</v>
      </c>
      <c r="F190" s="29">
        <v>5685</v>
      </c>
      <c r="G190" s="94"/>
      <c r="H190" s="97"/>
    </row>
    <row r="191" spans="1:8" ht="37.5" customHeight="1">
      <c r="A191" s="88"/>
      <c r="B191" s="91"/>
      <c r="C191" s="28" t="s">
        <v>15</v>
      </c>
      <c r="D191" s="29">
        <v>0</v>
      </c>
      <c r="E191" s="29">
        <v>0</v>
      </c>
      <c r="F191" s="29">
        <v>0</v>
      </c>
      <c r="G191" s="94"/>
      <c r="H191" s="97"/>
    </row>
    <row r="192" spans="1:8" ht="66.75" customHeight="1" thickBot="1">
      <c r="A192" s="89"/>
      <c r="B192" s="92"/>
      <c r="C192" s="30" t="s">
        <v>16</v>
      </c>
      <c r="D192" s="31">
        <v>0</v>
      </c>
      <c r="E192" s="31">
        <v>0</v>
      </c>
      <c r="F192" s="31">
        <v>0</v>
      </c>
      <c r="G192" s="95"/>
      <c r="H192" s="98"/>
    </row>
    <row r="193" spans="1:8" ht="23.25" customHeight="1">
      <c r="A193" s="88" t="s">
        <v>162</v>
      </c>
      <c r="B193" s="91" t="s">
        <v>259</v>
      </c>
      <c r="C193" s="32" t="s">
        <v>13</v>
      </c>
      <c r="D193" s="33">
        <v>28985.5</v>
      </c>
      <c r="E193" s="33">
        <v>14610.6</v>
      </c>
      <c r="F193" s="33">
        <v>14610.6</v>
      </c>
      <c r="G193" s="93">
        <f>SUM(F193:F196)/SUM(D193:D196)</f>
        <v>0.5040658260164566</v>
      </c>
      <c r="H193" s="96"/>
    </row>
    <row r="194" spans="1:8" ht="15.75" customHeight="1">
      <c r="A194" s="88"/>
      <c r="B194" s="91"/>
      <c r="C194" s="28" t="s">
        <v>14</v>
      </c>
      <c r="D194" s="29">
        <v>0</v>
      </c>
      <c r="E194" s="29">
        <v>0</v>
      </c>
      <c r="F194" s="29">
        <v>0</v>
      </c>
      <c r="G194" s="94"/>
      <c r="H194" s="97"/>
    </row>
    <row r="195" spans="1:8" ht="16.5" customHeight="1">
      <c r="A195" s="88"/>
      <c r="B195" s="91"/>
      <c r="C195" s="28" t="s">
        <v>15</v>
      </c>
      <c r="D195" s="29">
        <v>0</v>
      </c>
      <c r="E195" s="29">
        <v>0</v>
      </c>
      <c r="F195" s="29">
        <v>0</v>
      </c>
      <c r="G195" s="94"/>
      <c r="H195" s="97"/>
    </row>
    <row r="196" spans="1:8" ht="15" customHeight="1" thickBot="1">
      <c r="A196" s="89"/>
      <c r="B196" s="92"/>
      <c r="C196" s="30" t="s">
        <v>16</v>
      </c>
      <c r="D196" s="31">
        <v>0</v>
      </c>
      <c r="E196" s="31">
        <v>0</v>
      </c>
      <c r="F196" s="31">
        <v>0</v>
      </c>
      <c r="G196" s="95"/>
      <c r="H196" s="98"/>
    </row>
    <row r="197" spans="1:8" ht="23.25" customHeight="1">
      <c r="A197" s="88" t="s">
        <v>164</v>
      </c>
      <c r="B197" s="91" t="s">
        <v>260</v>
      </c>
      <c r="C197" s="32" t="s">
        <v>13</v>
      </c>
      <c r="D197" s="33">
        <v>0</v>
      </c>
      <c r="E197" s="33">
        <v>0</v>
      </c>
      <c r="F197" s="33">
        <v>0</v>
      </c>
      <c r="G197" s="93">
        <f>SUM(F197:F200)/SUM(D197:D200)</f>
        <v>0.3488372093023256</v>
      </c>
      <c r="H197" s="96"/>
    </row>
    <row r="198" spans="1:8" ht="15.75" customHeight="1">
      <c r="A198" s="88"/>
      <c r="B198" s="91"/>
      <c r="C198" s="28" t="s">
        <v>14</v>
      </c>
      <c r="D198" s="29">
        <v>0</v>
      </c>
      <c r="E198" s="29">
        <v>0</v>
      </c>
      <c r="F198" s="29">
        <v>0</v>
      </c>
      <c r="G198" s="94"/>
      <c r="H198" s="97"/>
    </row>
    <row r="199" spans="1:8" ht="16.5" customHeight="1">
      <c r="A199" s="88"/>
      <c r="B199" s="91"/>
      <c r="C199" s="28" t="s">
        <v>15</v>
      </c>
      <c r="D199" s="29">
        <v>12.9</v>
      </c>
      <c r="E199" s="29">
        <v>4.5</v>
      </c>
      <c r="F199" s="29">
        <v>4.5</v>
      </c>
      <c r="G199" s="94"/>
      <c r="H199" s="97"/>
    </row>
    <row r="200" spans="1:8" ht="15" customHeight="1" thickBot="1">
      <c r="A200" s="89"/>
      <c r="B200" s="92"/>
      <c r="C200" s="30" t="s">
        <v>16</v>
      </c>
      <c r="D200" s="31">
        <v>0</v>
      </c>
      <c r="E200" s="31">
        <v>0</v>
      </c>
      <c r="F200" s="31">
        <v>0</v>
      </c>
      <c r="G200" s="95"/>
      <c r="H200" s="98"/>
    </row>
    <row r="201" spans="1:8" ht="23.25" customHeight="1">
      <c r="A201" s="88" t="s">
        <v>165</v>
      </c>
      <c r="B201" s="103" t="s">
        <v>73</v>
      </c>
      <c r="C201" s="32" t="s">
        <v>13</v>
      </c>
      <c r="D201" s="33">
        <v>0</v>
      </c>
      <c r="E201" s="33">
        <v>0</v>
      </c>
      <c r="F201" s="33">
        <v>0</v>
      </c>
      <c r="G201" s="93">
        <f>SUM(F201:F204)/SUM(D201:D204)</f>
        <v>0.008524515132444649</v>
      </c>
      <c r="H201" s="96"/>
    </row>
    <row r="202" spans="1:8" ht="15.75" customHeight="1">
      <c r="A202" s="88"/>
      <c r="B202" s="103"/>
      <c r="C202" s="28" t="s">
        <v>14</v>
      </c>
      <c r="D202" s="29">
        <v>1555.6</v>
      </c>
      <c r="E202" s="29">
        <v>13.3</v>
      </c>
      <c r="F202" s="29">
        <v>13.3</v>
      </c>
      <c r="G202" s="94"/>
      <c r="H202" s="97"/>
    </row>
    <row r="203" spans="1:8" ht="16.5" customHeight="1">
      <c r="A203" s="88"/>
      <c r="B203" s="103"/>
      <c r="C203" s="28" t="s">
        <v>15</v>
      </c>
      <c r="D203" s="29">
        <v>192.3</v>
      </c>
      <c r="E203" s="29">
        <v>1.6</v>
      </c>
      <c r="F203" s="29">
        <v>1.6</v>
      </c>
      <c r="G203" s="94"/>
      <c r="H203" s="97"/>
    </row>
    <row r="204" spans="1:8" ht="15" customHeight="1" thickBot="1">
      <c r="A204" s="89"/>
      <c r="B204" s="104"/>
      <c r="C204" s="30" t="s">
        <v>16</v>
      </c>
      <c r="D204" s="31">
        <v>0</v>
      </c>
      <c r="E204" s="31">
        <v>0</v>
      </c>
      <c r="F204" s="31">
        <v>0</v>
      </c>
      <c r="G204" s="95"/>
      <c r="H204" s="98"/>
    </row>
    <row r="205" spans="1:8" ht="23.25" customHeight="1">
      <c r="A205" s="88" t="s">
        <v>203</v>
      </c>
      <c r="B205" s="103" t="s">
        <v>75</v>
      </c>
      <c r="C205" s="32" t="s">
        <v>13</v>
      </c>
      <c r="D205" s="33">
        <v>0</v>
      </c>
      <c r="E205" s="33">
        <v>0</v>
      </c>
      <c r="F205" s="33">
        <v>0</v>
      </c>
      <c r="G205" s="93">
        <f>SUM(F205:F208)/SUM(D205:D208)</f>
        <v>0.008524515132444649</v>
      </c>
      <c r="H205" s="96"/>
    </row>
    <row r="206" spans="1:8" ht="15.75" customHeight="1">
      <c r="A206" s="88"/>
      <c r="B206" s="103"/>
      <c r="C206" s="28" t="s">
        <v>14</v>
      </c>
      <c r="D206" s="29">
        <f aca="true" t="shared" si="15" ref="D206:F207">D210</f>
        <v>1555.6</v>
      </c>
      <c r="E206" s="29">
        <f t="shared" si="15"/>
        <v>13.3</v>
      </c>
      <c r="F206" s="29">
        <f t="shared" si="15"/>
        <v>13.3</v>
      </c>
      <c r="G206" s="94"/>
      <c r="H206" s="97"/>
    </row>
    <row r="207" spans="1:8" ht="16.5" customHeight="1">
      <c r="A207" s="88"/>
      <c r="B207" s="103"/>
      <c r="C207" s="28" t="s">
        <v>15</v>
      </c>
      <c r="D207" s="29">
        <f t="shared" si="15"/>
        <v>192.3</v>
      </c>
      <c r="E207" s="29">
        <f t="shared" si="15"/>
        <v>1.6</v>
      </c>
      <c r="F207" s="29">
        <f t="shared" si="15"/>
        <v>1.6</v>
      </c>
      <c r="G207" s="94"/>
      <c r="H207" s="97"/>
    </row>
    <row r="208" spans="1:8" ht="25.5" customHeight="1" thickBot="1">
      <c r="A208" s="89"/>
      <c r="B208" s="104"/>
      <c r="C208" s="30" t="s">
        <v>16</v>
      </c>
      <c r="D208" s="31">
        <v>0</v>
      </c>
      <c r="E208" s="31">
        <v>0</v>
      </c>
      <c r="F208" s="31">
        <v>0</v>
      </c>
      <c r="G208" s="95"/>
      <c r="H208" s="98"/>
    </row>
    <row r="209" spans="1:8" ht="23.25" customHeight="1">
      <c r="A209" s="88" t="s">
        <v>242</v>
      </c>
      <c r="B209" s="91" t="s">
        <v>302</v>
      </c>
      <c r="C209" s="32" t="s">
        <v>13</v>
      </c>
      <c r="D209" s="33">
        <v>0</v>
      </c>
      <c r="E209" s="33">
        <v>0</v>
      </c>
      <c r="F209" s="33">
        <v>0</v>
      </c>
      <c r="G209" s="93">
        <f>SUM(F209:F212)/SUM(D209:D212)</f>
        <v>0.008524515132444649</v>
      </c>
      <c r="H209" s="96"/>
    </row>
    <row r="210" spans="1:8" ht="15.75" customHeight="1">
      <c r="A210" s="88"/>
      <c r="B210" s="91"/>
      <c r="C210" s="28" t="s">
        <v>14</v>
      </c>
      <c r="D210" s="29">
        <v>1555.6</v>
      </c>
      <c r="E210" s="29">
        <v>13.3</v>
      </c>
      <c r="F210" s="29">
        <v>13.3</v>
      </c>
      <c r="G210" s="94"/>
      <c r="H210" s="97"/>
    </row>
    <row r="211" spans="1:8" ht="16.5" customHeight="1">
      <c r="A211" s="88"/>
      <c r="B211" s="91"/>
      <c r="C211" s="28" t="s">
        <v>15</v>
      </c>
      <c r="D211" s="29">
        <v>192.3</v>
      </c>
      <c r="E211" s="29">
        <v>1.6</v>
      </c>
      <c r="F211" s="29">
        <v>1.6</v>
      </c>
      <c r="G211" s="94"/>
      <c r="H211" s="97"/>
    </row>
    <row r="212" spans="1:8" ht="53.25" customHeight="1" thickBot="1">
      <c r="A212" s="89"/>
      <c r="B212" s="92"/>
      <c r="C212" s="30" t="s">
        <v>16</v>
      </c>
      <c r="D212" s="31">
        <v>0</v>
      </c>
      <c r="E212" s="31">
        <v>0</v>
      </c>
      <c r="F212" s="31">
        <v>0</v>
      </c>
      <c r="G212" s="95"/>
      <c r="H212" s="98"/>
    </row>
    <row r="213" spans="1:8" ht="23.25" customHeight="1">
      <c r="A213" s="88" t="s">
        <v>204</v>
      </c>
      <c r="B213" s="103" t="s">
        <v>303</v>
      </c>
      <c r="C213" s="32" t="s">
        <v>13</v>
      </c>
      <c r="D213" s="33">
        <v>0</v>
      </c>
      <c r="E213" s="33">
        <v>0</v>
      </c>
      <c r="F213" s="33">
        <v>0</v>
      </c>
      <c r="G213" s="93">
        <v>0</v>
      </c>
      <c r="H213" s="96"/>
    </row>
    <row r="214" spans="1:8" ht="15.75" customHeight="1">
      <c r="A214" s="88"/>
      <c r="B214" s="103"/>
      <c r="C214" s="28" t="s">
        <v>14</v>
      </c>
      <c r="D214" s="29">
        <v>0</v>
      </c>
      <c r="E214" s="29">
        <v>0</v>
      </c>
      <c r="F214" s="29">
        <v>0</v>
      </c>
      <c r="G214" s="94"/>
      <c r="H214" s="97"/>
    </row>
    <row r="215" spans="1:8" ht="16.5" customHeight="1">
      <c r="A215" s="88"/>
      <c r="B215" s="103"/>
      <c r="C215" s="28" t="s">
        <v>15</v>
      </c>
      <c r="D215" s="29">
        <v>0</v>
      </c>
      <c r="E215" s="29">
        <v>0</v>
      </c>
      <c r="F215" s="29">
        <v>0</v>
      </c>
      <c r="G215" s="94"/>
      <c r="H215" s="97"/>
    </row>
    <row r="216" spans="1:8" ht="25.5" customHeight="1" thickBot="1">
      <c r="A216" s="89"/>
      <c r="B216" s="104"/>
      <c r="C216" s="30" t="s">
        <v>16</v>
      </c>
      <c r="D216" s="31">
        <v>0</v>
      </c>
      <c r="E216" s="31">
        <v>0</v>
      </c>
      <c r="F216" s="31">
        <v>0</v>
      </c>
      <c r="G216" s="95"/>
      <c r="H216" s="98"/>
    </row>
    <row r="217" spans="1:8" ht="23.25" customHeight="1">
      <c r="A217" s="88" t="s">
        <v>305</v>
      </c>
      <c r="B217" s="91" t="s">
        <v>304</v>
      </c>
      <c r="C217" s="32" t="s">
        <v>13</v>
      </c>
      <c r="D217" s="33">
        <v>0</v>
      </c>
      <c r="E217" s="33">
        <v>0</v>
      </c>
      <c r="F217" s="33">
        <v>0</v>
      </c>
      <c r="G217" s="93">
        <v>0</v>
      </c>
      <c r="H217" s="96"/>
    </row>
    <row r="218" spans="1:8" ht="15.75" customHeight="1">
      <c r="A218" s="88"/>
      <c r="B218" s="91"/>
      <c r="C218" s="28" t="s">
        <v>14</v>
      </c>
      <c r="D218" s="29">
        <v>0</v>
      </c>
      <c r="E218" s="29">
        <v>0</v>
      </c>
      <c r="F218" s="29">
        <v>0</v>
      </c>
      <c r="G218" s="94"/>
      <c r="H218" s="97"/>
    </row>
    <row r="219" spans="1:8" ht="16.5" customHeight="1">
      <c r="A219" s="88"/>
      <c r="B219" s="91"/>
      <c r="C219" s="28" t="s">
        <v>15</v>
      </c>
      <c r="D219" s="29">
        <v>0</v>
      </c>
      <c r="E219" s="29">
        <v>0</v>
      </c>
      <c r="F219" s="29">
        <v>0</v>
      </c>
      <c r="G219" s="94"/>
      <c r="H219" s="97"/>
    </row>
    <row r="220" spans="1:8" ht="53.25" customHeight="1" thickBot="1">
      <c r="A220" s="89"/>
      <c r="B220" s="92"/>
      <c r="C220" s="30" t="s">
        <v>16</v>
      </c>
      <c r="D220" s="31">
        <v>0</v>
      </c>
      <c r="E220" s="31">
        <v>0</v>
      </c>
      <c r="F220" s="31">
        <v>0</v>
      </c>
      <c r="G220" s="95"/>
      <c r="H220" s="98"/>
    </row>
    <row r="221" spans="1:8" ht="13.5" thickBot="1">
      <c r="A221" s="108" t="s">
        <v>306</v>
      </c>
      <c r="B221" s="111" t="s">
        <v>24</v>
      </c>
      <c r="C221" s="34" t="s">
        <v>13</v>
      </c>
      <c r="D221" s="35">
        <f>D121+D137</f>
        <v>0</v>
      </c>
      <c r="E221" s="35">
        <f>E121+E137</f>
        <v>0</v>
      </c>
      <c r="F221" s="38">
        <f>F121+F137</f>
        <v>0</v>
      </c>
      <c r="G221" s="114">
        <f>SUM(F221:F224)/SUM(D221:D224)</f>
        <v>0.5069174380931657</v>
      </c>
      <c r="H221" s="117"/>
    </row>
    <row r="222" spans="1:8" ht="13.5" thickBot="1">
      <c r="A222" s="109"/>
      <c r="B222" s="112"/>
      <c r="C222" s="36" t="s">
        <v>14</v>
      </c>
      <c r="D222" s="35">
        <f>D122+D138+D170+D182+D206</f>
        <v>404966.1</v>
      </c>
      <c r="E222" s="35">
        <f>E122+E138+E170+E182+E202</f>
        <v>218670.1</v>
      </c>
      <c r="F222" s="38">
        <f>F122+F138+F170+F182+F202</f>
        <v>218670.1</v>
      </c>
      <c r="G222" s="115"/>
      <c r="H222" s="118"/>
    </row>
    <row r="223" spans="1:8" ht="13.5" thickBot="1">
      <c r="A223" s="109"/>
      <c r="B223" s="112"/>
      <c r="C223" s="36" t="s">
        <v>15</v>
      </c>
      <c r="D223" s="35">
        <f>D123+D139+D171+D183+D207</f>
        <v>122584.7</v>
      </c>
      <c r="E223" s="35">
        <f>E123+E139+E171+E183+E203</f>
        <v>48754.6</v>
      </c>
      <c r="F223" s="38">
        <f>F123+F139+F171+F183+F203</f>
        <v>48754.6</v>
      </c>
      <c r="G223" s="115"/>
      <c r="H223" s="118"/>
    </row>
    <row r="224" spans="1:8" ht="13.5" thickBot="1">
      <c r="A224" s="110"/>
      <c r="B224" s="113"/>
      <c r="C224" s="39" t="s">
        <v>16</v>
      </c>
      <c r="D224" s="40">
        <f>D124+D140</f>
        <v>0</v>
      </c>
      <c r="E224" s="40">
        <f>E124+E140</f>
        <v>0</v>
      </c>
      <c r="F224" s="41">
        <f>F124+F140</f>
        <v>0</v>
      </c>
      <c r="G224" s="116"/>
      <c r="H224" s="119"/>
    </row>
    <row r="225" spans="1:8" ht="45" customHeight="1" thickBot="1">
      <c r="A225" s="164" t="s">
        <v>78</v>
      </c>
      <c r="B225" s="165"/>
      <c r="C225" s="165"/>
      <c r="D225" s="165"/>
      <c r="E225" s="165"/>
      <c r="F225" s="165"/>
      <c r="G225" s="165"/>
      <c r="H225" s="166"/>
    </row>
    <row r="226" spans="1:8" s="4" customFormat="1" ht="12.75">
      <c r="A226" s="99" t="s">
        <v>205</v>
      </c>
      <c r="B226" s="102" t="s">
        <v>79</v>
      </c>
      <c r="C226" s="20" t="s">
        <v>13</v>
      </c>
      <c r="D226" s="21">
        <f aca="true" t="shared" si="16" ref="D226:F229">D230</f>
        <v>0</v>
      </c>
      <c r="E226" s="21">
        <f t="shared" si="16"/>
        <v>0</v>
      </c>
      <c r="F226" s="21">
        <f t="shared" si="16"/>
        <v>0</v>
      </c>
      <c r="G226" s="93">
        <f>SUM(F226:F229)/SUM(D226:D229)</f>
        <v>0.5181824997500916</v>
      </c>
      <c r="H226" s="105"/>
    </row>
    <row r="227" spans="1:8" s="4" customFormat="1" ht="12.75">
      <c r="A227" s="100"/>
      <c r="B227" s="103"/>
      <c r="C227" s="22" t="s">
        <v>14</v>
      </c>
      <c r="D227" s="23">
        <f t="shared" si="16"/>
        <v>0</v>
      </c>
      <c r="E227" s="23">
        <f t="shared" si="16"/>
        <v>0</v>
      </c>
      <c r="F227" s="23">
        <f t="shared" si="16"/>
        <v>0</v>
      </c>
      <c r="G227" s="94"/>
      <c r="H227" s="106"/>
    </row>
    <row r="228" spans="1:8" s="4" customFormat="1" ht="12.75">
      <c r="A228" s="100"/>
      <c r="B228" s="103"/>
      <c r="C228" s="22" t="s">
        <v>15</v>
      </c>
      <c r="D228" s="23">
        <f>D232+D236</f>
        <v>120044</v>
      </c>
      <c r="E228" s="23">
        <f>E232+E236</f>
        <v>62204.7</v>
      </c>
      <c r="F228" s="23">
        <f>F232+F236</f>
        <v>62204.7</v>
      </c>
      <c r="G228" s="94"/>
      <c r="H228" s="106"/>
    </row>
    <row r="229" spans="1:8" s="4" customFormat="1" ht="13.5" thickBot="1">
      <c r="A229" s="101"/>
      <c r="B229" s="104"/>
      <c r="C229" s="24" t="s">
        <v>16</v>
      </c>
      <c r="D229" s="25">
        <f t="shared" si="16"/>
        <v>0</v>
      </c>
      <c r="E229" s="25">
        <f t="shared" si="16"/>
        <v>0</v>
      </c>
      <c r="F229" s="25">
        <f t="shared" si="16"/>
        <v>0</v>
      </c>
      <c r="G229" s="95"/>
      <c r="H229" s="107"/>
    </row>
    <row r="230" spans="1:8" s="5" customFormat="1" ht="12.75">
      <c r="A230" s="87" t="s">
        <v>206</v>
      </c>
      <c r="B230" s="90" t="s">
        <v>241</v>
      </c>
      <c r="C230" s="26" t="s">
        <v>13</v>
      </c>
      <c r="D230" s="27">
        <v>0</v>
      </c>
      <c r="E230" s="27">
        <v>0</v>
      </c>
      <c r="F230" s="27">
        <v>0</v>
      </c>
      <c r="G230" s="93">
        <f>SUM(F230:F233)/SUM(D230:D233)</f>
        <v>0.5595333829179225</v>
      </c>
      <c r="H230" s="96"/>
    </row>
    <row r="231" spans="1:8" s="5" customFormat="1" ht="12.75">
      <c r="A231" s="88"/>
      <c r="B231" s="91"/>
      <c r="C231" s="28" t="s">
        <v>14</v>
      </c>
      <c r="D231" s="29">
        <v>0</v>
      </c>
      <c r="E231" s="29">
        <v>0</v>
      </c>
      <c r="F231" s="29">
        <v>0</v>
      </c>
      <c r="G231" s="94"/>
      <c r="H231" s="97"/>
    </row>
    <row r="232" spans="1:8" s="5" customFormat="1" ht="12.75">
      <c r="A232" s="88"/>
      <c r="B232" s="91"/>
      <c r="C232" s="28" t="s">
        <v>15</v>
      </c>
      <c r="D232" s="29">
        <v>89409.5</v>
      </c>
      <c r="E232" s="29">
        <v>50027.6</v>
      </c>
      <c r="F232" s="29">
        <v>50027.6</v>
      </c>
      <c r="G232" s="94"/>
      <c r="H232" s="97"/>
    </row>
    <row r="233" spans="1:8" s="5" customFormat="1" ht="13.5" thickBot="1">
      <c r="A233" s="89"/>
      <c r="B233" s="92"/>
      <c r="C233" s="30" t="s">
        <v>16</v>
      </c>
      <c r="D233" s="31">
        <v>0</v>
      </c>
      <c r="E233" s="31">
        <v>0</v>
      </c>
      <c r="F233" s="31">
        <v>0</v>
      </c>
      <c r="G233" s="95"/>
      <c r="H233" s="98"/>
    </row>
    <row r="234" spans="1:8" s="5" customFormat="1" ht="12.75">
      <c r="A234" s="87" t="s">
        <v>207</v>
      </c>
      <c r="B234" s="90" t="s">
        <v>232</v>
      </c>
      <c r="C234" s="26" t="s">
        <v>13</v>
      </c>
      <c r="D234" s="27">
        <v>0</v>
      </c>
      <c r="E234" s="27">
        <v>0</v>
      </c>
      <c r="F234" s="27">
        <v>0</v>
      </c>
      <c r="G234" s="93">
        <f>SUM(F234:F237)/SUM(D234:D237)</f>
        <v>0.397496286866115</v>
      </c>
      <c r="H234" s="96"/>
    </row>
    <row r="235" spans="1:8" s="5" customFormat="1" ht="12.75">
      <c r="A235" s="88"/>
      <c r="B235" s="91"/>
      <c r="C235" s="28" t="s">
        <v>14</v>
      </c>
      <c r="D235" s="29">
        <v>0</v>
      </c>
      <c r="E235" s="29">
        <v>0</v>
      </c>
      <c r="F235" s="29">
        <v>0</v>
      </c>
      <c r="G235" s="94"/>
      <c r="H235" s="97"/>
    </row>
    <row r="236" spans="1:8" s="5" customFormat="1" ht="12.75">
      <c r="A236" s="88"/>
      <c r="B236" s="91"/>
      <c r="C236" s="28" t="s">
        <v>15</v>
      </c>
      <c r="D236" s="29">
        <v>30634.5</v>
      </c>
      <c r="E236" s="29">
        <v>12177.1</v>
      </c>
      <c r="F236" s="29">
        <v>12177.1</v>
      </c>
      <c r="G236" s="94"/>
      <c r="H236" s="97"/>
    </row>
    <row r="237" spans="1:8" s="5" customFormat="1" ht="24" customHeight="1" thickBot="1">
      <c r="A237" s="89"/>
      <c r="B237" s="92"/>
      <c r="C237" s="30" t="s">
        <v>16</v>
      </c>
      <c r="D237" s="31">
        <v>0</v>
      </c>
      <c r="E237" s="31">
        <v>0</v>
      </c>
      <c r="F237" s="31">
        <v>0</v>
      </c>
      <c r="G237" s="95"/>
      <c r="H237" s="98"/>
    </row>
    <row r="238" spans="1:8" s="4" customFormat="1" ht="12.75">
      <c r="A238" s="99" t="s">
        <v>208</v>
      </c>
      <c r="B238" s="102" t="s">
        <v>80</v>
      </c>
      <c r="C238" s="20" t="s">
        <v>13</v>
      </c>
      <c r="D238" s="21">
        <f aca="true" t="shared" si="17" ref="D238:F241">D242+D246+D250</f>
        <v>0</v>
      </c>
      <c r="E238" s="21">
        <f t="shared" si="17"/>
        <v>0</v>
      </c>
      <c r="F238" s="21">
        <f t="shared" si="17"/>
        <v>0</v>
      </c>
      <c r="G238" s="93">
        <f>SUM(F238:F241)/SUM(D238:D241)</f>
        <v>0.20315677778760277</v>
      </c>
      <c r="H238" s="105"/>
    </row>
    <row r="239" spans="1:8" s="4" customFormat="1" ht="12.75">
      <c r="A239" s="100"/>
      <c r="B239" s="103"/>
      <c r="C239" s="22" t="s">
        <v>14</v>
      </c>
      <c r="D239" s="23">
        <f t="shared" si="17"/>
        <v>3758.3</v>
      </c>
      <c r="E239" s="23">
        <f t="shared" si="17"/>
        <v>1432.4</v>
      </c>
      <c r="F239" s="23">
        <f t="shared" si="17"/>
        <v>1432.4</v>
      </c>
      <c r="G239" s="94"/>
      <c r="H239" s="106"/>
    </row>
    <row r="240" spans="1:8" s="4" customFormat="1" ht="12.75">
      <c r="A240" s="100"/>
      <c r="B240" s="103"/>
      <c r="C240" s="22" t="s">
        <v>15</v>
      </c>
      <c r="D240" s="23">
        <f>D244+D248+D252+D256</f>
        <v>5288.9</v>
      </c>
      <c r="E240" s="23">
        <f>E244+E248+E252+E256</f>
        <v>405.6</v>
      </c>
      <c r="F240" s="23">
        <f>F244+F248+F252+F256</f>
        <v>405.6</v>
      </c>
      <c r="G240" s="94"/>
      <c r="H240" s="106"/>
    </row>
    <row r="241" spans="1:8" s="4" customFormat="1" ht="13.5" thickBot="1">
      <c r="A241" s="101"/>
      <c r="B241" s="104"/>
      <c r="C241" s="24" t="s">
        <v>16</v>
      </c>
      <c r="D241" s="25">
        <f t="shared" si="17"/>
        <v>0</v>
      </c>
      <c r="E241" s="25">
        <f t="shared" si="17"/>
        <v>0</v>
      </c>
      <c r="F241" s="25">
        <f t="shared" si="17"/>
        <v>0</v>
      </c>
      <c r="G241" s="95"/>
      <c r="H241" s="107"/>
    </row>
    <row r="242" spans="1:8" ht="23.25" customHeight="1">
      <c r="A242" s="88" t="s">
        <v>209</v>
      </c>
      <c r="B242" s="91" t="s">
        <v>81</v>
      </c>
      <c r="C242" s="32" t="s">
        <v>13</v>
      </c>
      <c r="D242" s="33">
        <v>0</v>
      </c>
      <c r="E242" s="33">
        <v>0</v>
      </c>
      <c r="F242" s="33">
        <v>0</v>
      </c>
      <c r="G242" s="93">
        <f>SUM(F242:F245)/SUM(D242:D245)</f>
        <v>0.06565656565656566</v>
      </c>
      <c r="H242" s="96"/>
    </row>
    <row r="243" spans="1:8" ht="15.75" customHeight="1">
      <c r="A243" s="88"/>
      <c r="B243" s="91"/>
      <c r="C243" s="28" t="s">
        <v>14</v>
      </c>
      <c r="D243" s="29">
        <v>0</v>
      </c>
      <c r="E243" s="29">
        <v>0</v>
      </c>
      <c r="F243" s="29">
        <v>0</v>
      </c>
      <c r="G243" s="94"/>
      <c r="H243" s="97"/>
    </row>
    <row r="244" spans="1:8" ht="16.5" customHeight="1">
      <c r="A244" s="88"/>
      <c r="B244" s="91"/>
      <c r="C244" s="28" t="s">
        <v>15</v>
      </c>
      <c r="D244" s="29">
        <v>5029.2</v>
      </c>
      <c r="E244" s="29">
        <v>330.2</v>
      </c>
      <c r="F244" s="29">
        <v>330.2</v>
      </c>
      <c r="G244" s="94"/>
      <c r="H244" s="97"/>
    </row>
    <row r="245" spans="1:8" ht="15" customHeight="1" thickBot="1">
      <c r="A245" s="89"/>
      <c r="B245" s="92"/>
      <c r="C245" s="30" t="s">
        <v>16</v>
      </c>
      <c r="D245" s="31">
        <v>0</v>
      </c>
      <c r="E245" s="31">
        <v>0</v>
      </c>
      <c r="F245" s="31">
        <v>0</v>
      </c>
      <c r="G245" s="95"/>
      <c r="H245" s="98"/>
    </row>
    <row r="246" spans="1:8" ht="14.25" customHeight="1">
      <c r="A246" s="87" t="s">
        <v>210</v>
      </c>
      <c r="B246" s="90" t="s">
        <v>82</v>
      </c>
      <c r="C246" s="26" t="s">
        <v>13</v>
      </c>
      <c r="D246" s="27">
        <v>0</v>
      </c>
      <c r="E246" s="27">
        <v>0</v>
      </c>
      <c r="F246" s="27">
        <v>0</v>
      </c>
      <c r="G246" s="93">
        <f>SUM(F246:F249)/SUM(D246:D249)</f>
        <v>0</v>
      </c>
      <c r="H246" s="96"/>
    </row>
    <row r="247" spans="1:8" ht="12.75">
      <c r="A247" s="88"/>
      <c r="B247" s="91"/>
      <c r="C247" s="28" t="s">
        <v>14</v>
      </c>
      <c r="D247" s="29">
        <v>873.3</v>
      </c>
      <c r="E247" s="29">
        <v>0</v>
      </c>
      <c r="F247" s="29">
        <v>0</v>
      </c>
      <c r="G247" s="94"/>
      <c r="H247" s="97"/>
    </row>
    <row r="248" spans="1:8" ht="12.75">
      <c r="A248" s="88"/>
      <c r="B248" s="91"/>
      <c r="C248" s="28" t="s">
        <v>15</v>
      </c>
      <c r="D248" s="29">
        <v>107.9</v>
      </c>
      <c r="E248" s="29">
        <v>0</v>
      </c>
      <c r="F248" s="29">
        <v>0</v>
      </c>
      <c r="G248" s="94"/>
      <c r="H248" s="97"/>
    </row>
    <row r="249" spans="1:8" ht="12.75" customHeight="1" thickBot="1">
      <c r="A249" s="89"/>
      <c r="B249" s="92"/>
      <c r="C249" s="30" t="s">
        <v>16</v>
      </c>
      <c r="D249" s="31">
        <v>0</v>
      </c>
      <c r="E249" s="31">
        <v>0</v>
      </c>
      <c r="F249" s="31">
        <v>0</v>
      </c>
      <c r="G249" s="95"/>
      <c r="H249" s="98"/>
    </row>
    <row r="250" spans="1:8" ht="12.75">
      <c r="A250" s="87" t="s">
        <v>211</v>
      </c>
      <c r="B250" s="90" t="s">
        <v>83</v>
      </c>
      <c r="C250" s="26" t="s">
        <v>13</v>
      </c>
      <c r="D250" s="27">
        <v>0</v>
      </c>
      <c r="E250" s="27">
        <v>0</v>
      </c>
      <c r="F250" s="27">
        <v>0</v>
      </c>
      <c r="G250" s="93">
        <f>SUM(F250:F253)/SUM(D250:D253)</f>
        <v>0.49650948366701797</v>
      </c>
      <c r="H250" s="96"/>
    </row>
    <row r="251" spans="1:8" ht="12.75">
      <c r="A251" s="88"/>
      <c r="B251" s="91"/>
      <c r="C251" s="28" t="s">
        <v>14</v>
      </c>
      <c r="D251" s="29">
        <v>2885</v>
      </c>
      <c r="E251" s="29">
        <v>1432.4</v>
      </c>
      <c r="F251" s="29">
        <v>1432.4</v>
      </c>
      <c r="G251" s="94"/>
      <c r="H251" s="97"/>
    </row>
    <row r="252" spans="1:8" ht="12.75">
      <c r="A252" s="88"/>
      <c r="B252" s="91"/>
      <c r="C252" s="28" t="s">
        <v>15</v>
      </c>
      <c r="D252" s="29">
        <v>151.8</v>
      </c>
      <c r="E252" s="29">
        <v>75.4</v>
      </c>
      <c r="F252" s="29">
        <v>75.4</v>
      </c>
      <c r="G252" s="94"/>
      <c r="H252" s="97"/>
    </row>
    <row r="253" spans="1:8" ht="32.25" customHeight="1" thickBot="1">
      <c r="A253" s="89"/>
      <c r="B253" s="92"/>
      <c r="C253" s="30" t="s">
        <v>16</v>
      </c>
      <c r="D253" s="31">
        <v>0</v>
      </c>
      <c r="E253" s="31">
        <v>0</v>
      </c>
      <c r="F253" s="31">
        <v>0</v>
      </c>
      <c r="G253" s="95"/>
      <c r="H253" s="98"/>
    </row>
    <row r="254" spans="1:8" ht="14.25" customHeight="1">
      <c r="A254" s="87" t="s">
        <v>212</v>
      </c>
      <c r="B254" s="90" t="s">
        <v>261</v>
      </c>
      <c r="C254" s="26" t="s">
        <v>13</v>
      </c>
      <c r="D254" s="27">
        <v>0</v>
      </c>
      <c r="E254" s="27">
        <v>0</v>
      </c>
      <c r="F254" s="27">
        <v>0</v>
      </c>
      <c r="G254" s="93">
        <v>0</v>
      </c>
      <c r="H254" s="96"/>
    </row>
    <row r="255" spans="1:8" ht="12.75">
      <c r="A255" s="88"/>
      <c r="B255" s="91"/>
      <c r="C255" s="28" t="s">
        <v>14</v>
      </c>
      <c r="D255" s="29">
        <v>0</v>
      </c>
      <c r="E255" s="29">
        <v>0</v>
      </c>
      <c r="F255" s="29">
        <v>0</v>
      </c>
      <c r="G255" s="94"/>
      <c r="H255" s="97"/>
    </row>
    <row r="256" spans="1:8" ht="12.75">
      <c r="A256" s="88"/>
      <c r="B256" s="91"/>
      <c r="C256" s="28" t="s">
        <v>15</v>
      </c>
      <c r="D256" s="29">
        <v>0</v>
      </c>
      <c r="E256" s="29">
        <v>0</v>
      </c>
      <c r="F256" s="29">
        <v>0</v>
      </c>
      <c r="G256" s="94"/>
      <c r="H256" s="97"/>
    </row>
    <row r="257" spans="1:8" ht="12.75" customHeight="1" thickBot="1">
      <c r="A257" s="89"/>
      <c r="B257" s="92"/>
      <c r="C257" s="30" t="s">
        <v>16</v>
      </c>
      <c r="D257" s="31">
        <v>0</v>
      </c>
      <c r="E257" s="31">
        <v>0</v>
      </c>
      <c r="F257" s="31">
        <v>0</v>
      </c>
      <c r="G257" s="95"/>
      <c r="H257" s="98"/>
    </row>
    <row r="258" spans="1:8" s="4" customFormat="1" ht="12.75">
      <c r="A258" s="99" t="s">
        <v>213</v>
      </c>
      <c r="B258" s="102" t="s">
        <v>262</v>
      </c>
      <c r="C258" s="20" t="s">
        <v>13</v>
      </c>
      <c r="D258" s="21">
        <f aca="true" t="shared" si="18" ref="D258:F260">D262+D266</f>
        <v>0</v>
      </c>
      <c r="E258" s="21">
        <f t="shared" si="18"/>
        <v>0</v>
      </c>
      <c r="F258" s="21">
        <f t="shared" si="18"/>
        <v>0</v>
      </c>
      <c r="G258" s="93">
        <f>SUM(F258:F261)/SUM(D258:D261)</f>
        <v>0.2625934166238804</v>
      </c>
      <c r="H258" s="105"/>
    </row>
    <row r="259" spans="1:8" s="4" customFormat="1" ht="12.75">
      <c r="A259" s="100"/>
      <c r="B259" s="103"/>
      <c r="C259" s="22" t="s">
        <v>14</v>
      </c>
      <c r="D259" s="23">
        <f t="shared" si="18"/>
        <v>0</v>
      </c>
      <c r="E259" s="23">
        <f t="shared" si="18"/>
        <v>0</v>
      </c>
      <c r="F259" s="23">
        <f t="shared" si="18"/>
        <v>0</v>
      </c>
      <c r="G259" s="94"/>
      <c r="H259" s="106"/>
    </row>
    <row r="260" spans="1:8" s="4" customFormat="1" ht="12.75">
      <c r="A260" s="100"/>
      <c r="B260" s="103"/>
      <c r="C260" s="22" t="s">
        <v>15</v>
      </c>
      <c r="D260" s="23">
        <f t="shared" si="18"/>
        <v>1752.9</v>
      </c>
      <c r="E260" s="23">
        <f t="shared" si="18"/>
        <v>460.3</v>
      </c>
      <c r="F260" s="23">
        <f t="shared" si="18"/>
        <v>460.3</v>
      </c>
      <c r="G260" s="94"/>
      <c r="H260" s="106"/>
    </row>
    <row r="261" spans="1:8" s="4" customFormat="1" ht="13.5" thickBot="1">
      <c r="A261" s="101"/>
      <c r="B261" s="104"/>
      <c r="C261" s="24" t="s">
        <v>16</v>
      </c>
      <c r="D261" s="25">
        <v>0</v>
      </c>
      <c r="E261" s="25">
        <v>0</v>
      </c>
      <c r="F261" s="25">
        <v>0</v>
      </c>
      <c r="G261" s="95"/>
      <c r="H261" s="107"/>
    </row>
    <row r="262" spans="1:8" ht="23.25" customHeight="1">
      <c r="A262" s="88" t="s">
        <v>214</v>
      </c>
      <c r="B262" s="91" t="s">
        <v>84</v>
      </c>
      <c r="C262" s="32" t="s">
        <v>13</v>
      </c>
      <c r="D262" s="33">
        <v>0</v>
      </c>
      <c r="E262" s="33">
        <v>0</v>
      </c>
      <c r="F262" s="33">
        <v>0</v>
      </c>
      <c r="G262" s="93">
        <f>SUM(F262:F265)/SUM(D262:D265)</f>
        <v>0.35120168346439257</v>
      </c>
      <c r="H262" s="96"/>
    </row>
    <row r="263" spans="1:8" ht="15.75" customHeight="1">
      <c r="A263" s="88"/>
      <c r="B263" s="91"/>
      <c r="C263" s="28" t="s">
        <v>14</v>
      </c>
      <c r="D263" s="29">
        <v>0</v>
      </c>
      <c r="E263" s="29">
        <v>0</v>
      </c>
      <c r="F263" s="29">
        <v>0</v>
      </c>
      <c r="G263" s="94"/>
      <c r="H263" s="97"/>
    </row>
    <row r="264" spans="1:8" ht="16.5" customHeight="1">
      <c r="A264" s="88"/>
      <c r="B264" s="91"/>
      <c r="C264" s="28" t="s">
        <v>15</v>
      </c>
      <c r="D264" s="29">
        <v>902.9</v>
      </c>
      <c r="E264" s="29">
        <v>317.1</v>
      </c>
      <c r="F264" s="29">
        <v>317.1</v>
      </c>
      <c r="G264" s="94"/>
      <c r="H264" s="97"/>
    </row>
    <row r="265" spans="1:8" ht="15" customHeight="1" thickBot="1">
      <c r="A265" s="89"/>
      <c r="B265" s="92"/>
      <c r="C265" s="30" t="s">
        <v>16</v>
      </c>
      <c r="D265" s="31">
        <v>0</v>
      </c>
      <c r="E265" s="31">
        <v>0</v>
      </c>
      <c r="F265" s="31">
        <v>0</v>
      </c>
      <c r="G265" s="95"/>
      <c r="H265" s="98"/>
    </row>
    <row r="266" spans="1:8" ht="23.25" customHeight="1">
      <c r="A266" s="88" t="s">
        <v>215</v>
      </c>
      <c r="B266" s="91" t="s">
        <v>85</v>
      </c>
      <c r="C266" s="32" t="s">
        <v>13</v>
      </c>
      <c r="D266" s="33">
        <v>0</v>
      </c>
      <c r="E266" s="33">
        <v>0</v>
      </c>
      <c r="F266" s="33">
        <v>0</v>
      </c>
      <c r="G266" s="93">
        <f>SUM(F266:F269)/SUM(D266:D269)</f>
        <v>0.1684705882352941</v>
      </c>
      <c r="H266" s="96"/>
    </row>
    <row r="267" spans="1:8" ht="15.75" customHeight="1">
      <c r="A267" s="88"/>
      <c r="B267" s="91"/>
      <c r="C267" s="28" t="s">
        <v>14</v>
      </c>
      <c r="D267" s="29">
        <v>0</v>
      </c>
      <c r="E267" s="29">
        <v>0</v>
      </c>
      <c r="F267" s="29">
        <v>0</v>
      </c>
      <c r="G267" s="94"/>
      <c r="H267" s="97"/>
    </row>
    <row r="268" spans="1:8" ht="16.5" customHeight="1">
      <c r="A268" s="88"/>
      <c r="B268" s="91"/>
      <c r="C268" s="28" t="s">
        <v>15</v>
      </c>
      <c r="D268" s="29">
        <v>850</v>
      </c>
      <c r="E268" s="29">
        <v>143.2</v>
      </c>
      <c r="F268" s="29">
        <v>143.2</v>
      </c>
      <c r="G268" s="94"/>
      <c r="H268" s="97"/>
    </row>
    <row r="269" spans="1:8" ht="15" customHeight="1" thickBot="1">
      <c r="A269" s="89"/>
      <c r="B269" s="92"/>
      <c r="C269" s="30" t="s">
        <v>16</v>
      </c>
      <c r="D269" s="31">
        <v>0</v>
      </c>
      <c r="E269" s="31">
        <v>0</v>
      </c>
      <c r="F269" s="31">
        <v>0</v>
      </c>
      <c r="G269" s="95"/>
      <c r="H269" s="98"/>
    </row>
    <row r="270" spans="1:8" ht="13.5" thickBot="1">
      <c r="A270" s="108" t="s">
        <v>313</v>
      </c>
      <c r="B270" s="111" t="s">
        <v>24</v>
      </c>
      <c r="C270" s="34" t="s">
        <v>13</v>
      </c>
      <c r="D270" s="35">
        <f aca="true" t="shared" si="19" ref="D270:F273">D226+D238+D258</f>
        <v>0</v>
      </c>
      <c r="E270" s="35">
        <f t="shared" si="19"/>
        <v>0</v>
      </c>
      <c r="F270" s="35">
        <f t="shared" si="19"/>
        <v>0</v>
      </c>
      <c r="G270" s="114">
        <f>SUM(F270:F273)/SUM(D270:D273)</f>
        <v>0.49297599203938125</v>
      </c>
      <c r="H270" s="117"/>
    </row>
    <row r="271" spans="1:8" ht="13.5" thickBot="1">
      <c r="A271" s="109"/>
      <c r="B271" s="112"/>
      <c r="C271" s="36" t="s">
        <v>14</v>
      </c>
      <c r="D271" s="35">
        <f t="shared" si="19"/>
        <v>3758.3</v>
      </c>
      <c r="E271" s="35">
        <f t="shared" si="19"/>
        <v>1432.4</v>
      </c>
      <c r="F271" s="35">
        <f t="shared" si="19"/>
        <v>1432.4</v>
      </c>
      <c r="G271" s="115"/>
      <c r="H271" s="118"/>
    </row>
    <row r="272" spans="1:8" ht="13.5" thickBot="1">
      <c r="A272" s="109"/>
      <c r="B272" s="112"/>
      <c r="C272" s="36" t="s">
        <v>15</v>
      </c>
      <c r="D272" s="35">
        <f t="shared" si="19"/>
        <v>127085.79999999999</v>
      </c>
      <c r="E272" s="35">
        <f t="shared" si="19"/>
        <v>63070.6</v>
      </c>
      <c r="F272" s="35">
        <f t="shared" si="19"/>
        <v>63070.6</v>
      </c>
      <c r="G272" s="115"/>
      <c r="H272" s="118"/>
    </row>
    <row r="273" spans="1:8" ht="13.5" thickBot="1">
      <c r="A273" s="110"/>
      <c r="B273" s="113"/>
      <c r="C273" s="37" t="s">
        <v>16</v>
      </c>
      <c r="D273" s="35">
        <f t="shared" si="19"/>
        <v>0</v>
      </c>
      <c r="E273" s="35">
        <f t="shared" si="19"/>
        <v>0</v>
      </c>
      <c r="F273" s="35">
        <f t="shared" si="19"/>
        <v>0</v>
      </c>
      <c r="G273" s="116"/>
      <c r="H273" s="119"/>
    </row>
    <row r="274" spans="1:8" ht="45" customHeight="1" thickBot="1">
      <c r="A274" s="164" t="s">
        <v>86</v>
      </c>
      <c r="B274" s="165"/>
      <c r="C274" s="165"/>
      <c r="D274" s="165"/>
      <c r="E274" s="165"/>
      <c r="F274" s="165"/>
      <c r="G274" s="165"/>
      <c r="H274" s="166"/>
    </row>
    <row r="275" spans="1:8" s="4" customFormat="1" ht="12.75">
      <c r="A275" s="99" t="s">
        <v>314</v>
      </c>
      <c r="B275" s="102" t="s">
        <v>87</v>
      </c>
      <c r="C275" s="20" t="s">
        <v>13</v>
      </c>
      <c r="D275" s="21">
        <f>D279</f>
        <v>0</v>
      </c>
      <c r="E275" s="21">
        <f>E279</f>
        <v>0</v>
      </c>
      <c r="F275" s="21">
        <f>F279</f>
        <v>0</v>
      </c>
      <c r="G275" s="93">
        <f>SUM(F275:F278)/SUM(D275:D278)</f>
        <v>0.3760296159185562</v>
      </c>
      <c r="H275" s="105"/>
    </row>
    <row r="276" spans="1:8" s="4" customFormat="1" ht="12.75">
      <c r="A276" s="100"/>
      <c r="B276" s="103"/>
      <c r="C276" s="22" t="s">
        <v>14</v>
      </c>
      <c r="D276" s="23">
        <f aca="true" t="shared" si="20" ref="D276:F277">D280+D284</f>
        <v>249.2</v>
      </c>
      <c r="E276" s="23">
        <f t="shared" si="20"/>
        <v>213.6</v>
      </c>
      <c r="F276" s="23">
        <f t="shared" si="20"/>
        <v>213.6</v>
      </c>
      <c r="G276" s="94"/>
      <c r="H276" s="106"/>
    </row>
    <row r="277" spans="1:8" s="4" customFormat="1" ht="12.75">
      <c r="A277" s="100"/>
      <c r="B277" s="103"/>
      <c r="C277" s="22" t="s">
        <v>15</v>
      </c>
      <c r="D277" s="23">
        <f t="shared" si="20"/>
        <v>831.3</v>
      </c>
      <c r="E277" s="23">
        <f t="shared" si="20"/>
        <v>192.70000000000002</v>
      </c>
      <c r="F277" s="23">
        <f t="shared" si="20"/>
        <v>192.70000000000002</v>
      </c>
      <c r="G277" s="94"/>
      <c r="H277" s="106"/>
    </row>
    <row r="278" spans="1:8" s="4" customFormat="1" ht="13.5" thickBot="1">
      <c r="A278" s="101"/>
      <c r="B278" s="104"/>
      <c r="C278" s="24" t="s">
        <v>16</v>
      </c>
      <c r="D278" s="25">
        <f>D282+D286</f>
        <v>0</v>
      </c>
      <c r="E278" s="25">
        <f>E282+D286</f>
        <v>0</v>
      </c>
      <c r="F278" s="25">
        <f>F282+F286</f>
        <v>0</v>
      </c>
      <c r="G278" s="95"/>
      <c r="H278" s="107"/>
    </row>
    <row r="279" spans="1:8" s="5" customFormat="1" ht="16.5" customHeight="1">
      <c r="A279" s="87" t="s">
        <v>315</v>
      </c>
      <c r="B279" s="90" t="s">
        <v>88</v>
      </c>
      <c r="C279" s="26" t="s">
        <v>13</v>
      </c>
      <c r="D279" s="27">
        <v>0</v>
      </c>
      <c r="E279" s="27">
        <v>0</v>
      </c>
      <c r="F279" s="27">
        <v>0</v>
      </c>
      <c r="G279" s="93">
        <f>SUM(F279:F282)/SUM(D279:D282)</f>
        <v>0.20774515927545287</v>
      </c>
      <c r="H279" s="96"/>
    </row>
    <row r="280" spans="1:8" s="5" customFormat="1" ht="12.75">
      <c r="A280" s="88"/>
      <c r="B280" s="91"/>
      <c r="C280" s="28" t="s">
        <v>14</v>
      </c>
      <c r="D280" s="29">
        <v>0</v>
      </c>
      <c r="E280" s="29">
        <v>0</v>
      </c>
      <c r="F280" s="29">
        <v>0</v>
      </c>
      <c r="G280" s="94"/>
      <c r="H280" s="97"/>
    </row>
    <row r="281" spans="1:8" s="5" customFormat="1" ht="12.75">
      <c r="A281" s="88"/>
      <c r="B281" s="91"/>
      <c r="C281" s="28" t="s">
        <v>15</v>
      </c>
      <c r="D281" s="29">
        <v>800.5</v>
      </c>
      <c r="E281" s="29">
        <v>166.3</v>
      </c>
      <c r="F281" s="29">
        <v>166.3</v>
      </c>
      <c r="G281" s="94"/>
      <c r="H281" s="97"/>
    </row>
    <row r="282" spans="1:8" s="5" customFormat="1" ht="13.5" thickBot="1">
      <c r="A282" s="89"/>
      <c r="B282" s="92"/>
      <c r="C282" s="30" t="s">
        <v>16</v>
      </c>
      <c r="D282" s="31">
        <v>0</v>
      </c>
      <c r="E282" s="31">
        <v>0</v>
      </c>
      <c r="F282" s="31">
        <v>0</v>
      </c>
      <c r="G282" s="95"/>
      <c r="H282" s="98"/>
    </row>
    <row r="283" spans="1:8" s="5" customFormat="1" ht="16.5" customHeight="1">
      <c r="A283" s="87" t="s">
        <v>216</v>
      </c>
      <c r="B283" s="90" t="s">
        <v>89</v>
      </c>
      <c r="C283" s="26" t="s">
        <v>13</v>
      </c>
      <c r="D283" s="27">
        <v>0</v>
      </c>
      <c r="E283" s="27">
        <v>0</v>
      </c>
      <c r="F283" s="27">
        <v>0</v>
      </c>
      <c r="G283" s="93">
        <f>SUM(F283:F286)/SUM(D283:D286)</f>
        <v>0.8571428571428571</v>
      </c>
      <c r="H283" s="96"/>
    </row>
    <row r="284" spans="1:8" s="5" customFormat="1" ht="12.75">
      <c r="A284" s="88"/>
      <c r="B284" s="91"/>
      <c r="C284" s="28" t="s">
        <v>14</v>
      </c>
      <c r="D284" s="29">
        <v>249.2</v>
      </c>
      <c r="E284" s="29">
        <v>213.6</v>
      </c>
      <c r="F284" s="29">
        <v>213.6</v>
      </c>
      <c r="G284" s="94"/>
      <c r="H284" s="97"/>
    </row>
    <row r="285" spans="1:8" s="5" customFormat="1" ht="12.75">
      <c r="A285" s="88"/>
      <c r="B285" s="91"/>
      <c r="C285" s="28" t="s">
        <v>15</v>
      </c>
      <c r="D285" s="29">
        <v>30.8</v>
      </c>
      <c r="E285" s="29">
        <v>26.4</v>
      </c>
      <c r="F285" s="29">
        <v>26.4</v>
      </c>
      <c r="G285" s="94"/>
      <c r="H285" s="97"/>
    </row>
    <row r="286" spans="1:8" s="5" customFormat="1" ht="13.5" thickBot="1">
      <c r="A286" s="89"/>
      <c r="B286" s="92"/>
      <c r="C286" s="30" t="s">
        <v>16</v>
      </c>
      <c r="D286" s="31">
        <v>0</v>
      </c>
      <c r="E286" s="31">
        <v>0</v>
      </c>
      <c r="F286" s="31">
        <v>0</v>
      </c>
      <c r="G286" s="95"/>
      <c r="H286" s="98"/>
    </row>
    <row r="287" spans="1:8" ht="13.5" thickBot="1">
      <c r="A287" s="108" t="s">
        <v>217</v>
      </c>
      <c r="B287" s="111" t="s">
        <v>24</v>
      </c>
      <c r="C287" s="34" t="s">
        <v>13</v>
      </c>
      <c r="D287" s="35">
        <f aca="true" t="shared" si="21" ref="D287:F290">D275</f>
        <v>0</v>
      </c>
      <c r="E287" s="35">
        <f t="shared" si="21"/>
        <v>0</v>
      </c>
      <c r="F287" s="35">
        <f t="shared" si="21"/>
        <v>0</v>
      </c>
      <c r="G287" s="114">
        <f>SUM(F287:F290)/SUM(D287:D290)</f>
        <v>0.3760296159185562</v>
      </c>
      <c r="H287" s="117"/>
    </row>
    <row r="288" spans="1:8" ht="13.5" thickBot="1">
      <c r="A288" s="109"/>
      <c r="B288" s="112"/>
      <c r="C288" s="36" t="s">
        <v>14</v>
      </c>
      <c r="D288" s="35">
        <f t="shared" si="21"/>
        <v>249.2</v>
      </c>
      <c r="E288" s="35">
        <f t="shared" si="21"/>
        <v>213.6</v>
      </c>
      <c r="F288" s="35">
        <f t="shared" si="21"/>
        <v>213.6</v>
      </c>
      <c r="G288" s="115"/>
      <c r="H288" s="118"/>
    </row>
    <row r="289" spans="1:8" ht="13.5" thickBot="1">
      <c r="A289" s="109"/>
      <c r="B289" s="112"/>
      <c r="C289" s="36" t="s">
        <v>15</v>
      </c>
      <c r="D289" s="35">
        <f t="shared" si="21"/>
        <v>831.3</v>
      </c>
      <c r="E289" s="35">
        <f t="shared" si="21"/>
        <v>192.70000000000002</v>
      </c>
      <c r="F289" s="35">
        <f t="shared" si="21"/>
        <v>192.70000000000002</v>
      </c>
      <c r="G289" s="115"/>
      <c r="H289" s="118"/>
    </row>
    <row r="290" spans="1:8" ht="13.5" thickBot="1">
      <c r="A290" s="110"/>
      <c r="B290" s="113"/>
      <c r="C290" s="37" t="s">
        <v>16</v>
      </c>
      <c r="D290" s="35">
        <f t="shared" si="21"/>
        <v>0</v>
      </c>
      <c r="E290" s="35">
        <f t="shared" si="21"/>
        <v>0</v>
      </c>
      <c r="F290" s="35">
        <f t="shared" si="21"/>
        <v>0</v>
      </c>
      <c r="G290" s="116"/>
      <c r="H290" s="119"/>
    </row>
    <row r="291" spans="1:8" ht="45" customHeight="1" thickBot="1">
      <c r="A291" s="174" t="s">
        <v>90</v>
      </c>
      <c r="B291" s="175"/>
      <c r="C291" s="175"/>
      <c r="D291" s="175"/>
      <c r="E291" s="175"/>
      <c r="F291" s="175"/>
      <c r="G291" s="175"/>
      <c r="H291" s="176"/>
    </row>
    <row r="292" spans="1:8" s="4" customFormat="1" ht="12.75">
      <c r="A292" s="99" t="s">
        <v>218</v>
      </c>
      <c r="B292" s="102" t="s">
        <v>233</v>
      </c>
      <c r="C292" s="20" t="s">
        <v>13</v>
      </c>
      <c r="D292" s="21">
        <f aca="true" t="shared" si="22" ref="D292:F295">D296+D300+D304</f>
        <v>0</v>
      </c>
      <c r="E292" s="21">
        <f t="shared" si="22"/>
        <v>0</v>
      </c>
      <c r="F292" s="21">
        <f t="shared" si="22"/>
        <v>0</v>
      </c>
      <c r="G292" s="93">
        <f>SUM(F292:F295)/SUM(D292:D295)</f>
        <v>0.22101367851738649</v>
      </c>
      <c r="H292" s="105"/>
    </row>
    <row r="293" spans="1:8" s="4" customFormat="1" ht="12.75">
      <c r="A293" s="100"/>
      <c r="B293" s="103"/>
      <c r="C293" s="22" t="s">
        <v>14</v>
      </c>
      <c r="D293" s="23">
        <f t="shared" si="22"/>
        <v>2913.8</v>
      </c>
      <c r="E293" s="23">
        <f t="shared" si="22"/>
        <v>690.0999999999999</v>
      </c>
      <c r="F293" s="23">
        <f t="shared" si="22"/>
        <v>690.0999999999999</v>
      </c>
      <c r="G293" s="94"/>
      <c r="H293" s="106"/>
    </row>
    <row r="294" spans="1:8" s="4" customFormat="1" ht="12.75">
      <c r="A294" s="100"/>
      <c r="B294" s="103"/>
      <c r="C294" s="22" t="s">
        <v>15</v>
      </c>
      <c r="D294" s="23">
        <f t="shared" si="22"/>
        <v>3760.9000000000005</v>
      </c>
      <c r="E294" s="23">
        <f t="shared" si="22"/>
        <v>785.0999999999999</v>
      </c>
      <c r="F294" s="23">
        <f t="shared" si="22"/>
        <v>785.0999999999999</v>
      </c>
      <c r="G294" s="94"/>
      <c r="H294" s="106"/>
    </row>
    <row r="295" spans="1:8" s="4" customFormat="1" ht="13.5" thickBot="1">
      <c r="A295" s="101"/>
      <c r="B295" s="104"/>
      <c r="C295" s="24" t="s">
        <v>16</v>
      </c>
      <c r="D295" s="25">
        <f t="shared" si="22"/>
        <v>0</v>
      </c>
      <c r="E295" s="25">
        <f t="shared" si="22"/>
        <v>0</v>
      </c>
      <c r="F295" s="25">
        <f t="shared" si="22"/>
        <v>0</v>
      </c>
      <c r="G295" s="95"/>
      <c r="H295" s="107"/>
    </row>
    <row r="296" spans="1:8" s="5" customFormat="1" ht="16.5" customHeight="1">
      <c r="A296" s="87" t="s">
        <v>219</v>
      </c>
      <c r="B296" s="90" t="s">
        <v>91</v>
      </c>
      <c r="C296" s="26" t="s">
        <v>13</v>
      </c>
      <c r="D296" s="27">
        <v>0</v>
      </c>
      <c r="E296" s="27">
        <v>0</v>
      </c>
      <c r="F296" s="27">
        <v>0</v>
      </c>
      <c r="G296" s="93">
        <f>SUM(F296:F299)/SUM(D296:D299)</f>
        <v>0.20577511173841448</v>
      </c>
      <c r="H296" s="96"/>
    </row>
    <row r="297" spans="1:8" s="5" customFormat="1" ht="12.75">
      <c r="A297" s="88"/>
      <c r="B297" s="91"/>
      <c r="C297" s="28" t="s">
        <v>14</v>
      </c>
      <c r="D297" s="29">
        <v>0</v>
      </c>
      <c r="E297" s="29">
        <v>0</v>
      </c>
      <c r="F297" s="29">
        <v>0</v>
      </c>
      <c r="G297" s="94"/>
      <c r="H297" s="97"/>
    </row>
    <row r="298" spans="1:8" s="5" customFormat="1" ht="12.75">
      <c r="A298" s="88"/>
      <c r="B298" s="91"/>
      <c r="C298" s="28" t="s">
        <v>15</v>
      </c>
      <c r="D298" s="29">
        <v>3400.8</v>
      </c>
      <c r="E298" s="29">
        <v>699.8</v>
      </c>
      <c r="F298" s="29">
        <v>699.8</v>
      </c>
      <c r="G298" s="94"/>
      <c r="H298" s="97"/>
    </row>
    <row r="299" spans="1:8" s="5" customFormat="1" ht="13.5" thickBot="1">
      <c r="A299" s="89"/>
      <c r="B299" s="92"/>
      <c r="C299" s="30" t="s">
        <v>16</v>
      </c>
      <c r="D299" s="31">
        <v>0</v>
      </c>
      <c r="E299" s="31">
        <v>0</v>
      </c>
      <c r="F299" s="31">
        <v>0</v>
      </c>
      <c r="G299" s="95"/>
      <c r="H299" s="98"/>
    </row>
    <row r="300" spans="1:8" s="5" customFormat="1" ht="16.5" customHeight="1">
      <c r="A300" s="87" t="s">
        <v>220</v>
      </c>
      <c r="B300" s="90" t="s">
        <v>92</v>
      </c>
      <c r="C300" s="26" t="s">
        <v>13</v>
      </c>
      <c r="D300" s="27">
        <v>0</v>
      </c>
      <c r="E300" s="27">
        <v>0</v>
      </c>
      <c r="F300" s="27">
        <v>0</v>
      </c>
      <c r="G300" s="93">
        <f>SUM(F300:F303)/SUM(D300:D303)</f>
        <v>0.48051948051948046</v>
      </c>
      <c r="H300" s="96"/>
    </row>
    <row r="301" spans="1:8" s="5" customFormat="1" ht="12.75">
      <c r="A301" s="88"/>
      <c r="B301" s="91"/>
      <c r="C301" s="28" t="s">
        <v>14</v>
      </c>
      <c r="D301" s="29">
        <v>6.9</v>
      </c>
      <c r="E301" s="29">
        <v>3.3</v>
      </c>
      <c r="F301" s="29">
        <v>3.3</v>
      </c>
      <c r="G301" s="94"/>
      <c r="H301" s="97"/>
    </row>
    <row r="302" spans="1:8" s="5" customFormat="1" ht="12.75">
      <c r="A302" s="88"/>
      <c r="B302" s="91"/>
      <c r="C302" s="28" t="s">
        <v>15</v>
      </c>
      <c r="D302" s="29">
        <v>0.8</v>
      </c>
      <c r="E302" s="29">
        <v>0.4</v>
      </c>
      <c r="F302" s="29">
        <v>0.4</v>
      </c>
      <c r="G302" s="94"/>
      <c r="H302" s="97"/>
    </row>
    <row r="303" spans="1:8" s="5" customFormat="1" ht="13.5" thickBot="1">
      <c r="A303" s="89"/>
      <c r="B303" s="92"/>
      <c r="C303" s="30" t="s">
        <v>16</v>
      </c>
      <c r="D303" s="31">
        <v>0</v>
      </c>
      <c r="E303" s="31">
        <v>0</v>
      </c>
      <c r="F303" s="31">
        <v>0</v>
      </c>
      <c r="G303" s="95"/>
      <c r="H303" s="98"/>
    </row>
    <row r="304" spans="1:8" s="5" customFormat="1" ht="16.5" customHeight="1">
      <c r="A304" s="87" t="s">
        <v>221</v>
      </c>
      <c r="B304" s="90" t="s">
        <v>93</v>
      </c>
      <c r="C304" s="26" t="s">
        <v>13</v>
      </c>
      <c r="D304" s="27">
        <v>0</v>
      </c>
      <c r="E304" s="27">
        <v>0</v>
      </c>
      <c r="F304" s="27">
        <v>0</v>
      </c>
      <c r="G304" s="93">
        <f>SUM(F304:F307)/SUM(D304:D307)</f>
        <v>0.2362684465127671</v>
      </c>
      <c r="H304" s="96"/>
    </row>
    <row r="305" spans="1:8" s="5" customFormat="1" ht="12.75">
      <c r="A305" s="88"/>
      <c r="B305" s="91"/>
      <c r="C305" s="28" t="s">
        <v>14</v>
      </c>
      <c r="D305" s="29">
        <v>2906.9</v>
      </c>
      <c r="E305" s="29">
        <v>686.8</v>
      </c>
      <c r="F305" s="29">
        <v>686.8</v>
      </c>
      <c r="G305" s="94"/>
      <c r="H305" s="97"/>
    </row>
    <row r="306" spans="1:8" s="5" customFormat="1" ht="12.75">
      <c r="A306" s="88"/>
      <c r="B306" s="91"/>
      <c r="C306" s="28" t="s">
        <v>15</v>
      </c>
      <c r="D306" s="29">
        <v>359.3</v>
      </c>
      <c r="E306" s="29">
        <v>84.9</v>
      </c>
      <c r="F306" s="29">
        <v>84.9</v>
      </c>
      <c r="G306" s="94"/>
      <c r="H306" s="97"/>
    </row>
    <row r="307" spans="1:8" s="5" customFormat="1" ht="13.5" thickBot="1">
      <c r="A307" s="89"/>
      <c r="B307" s="92"/>
      <c r="C307" s="30" t="s">
        <v>16</v>
      </c>
      <c r="D307" s="31">
        <v>0</v>
      </c>
      <c r="E307" s="31">
        <v>0</v>
      </c>
      <c r="F307" s="31">
        <v>0</v>
      </c>
      <c r="G307" s="95"/>
      <c r="H307" s="98"/>
    </row>
    <row r="308" spans="1:8" ht="13.5" thickBot="1">
      <c r="A308" s="108" t="s">
        <v>222</v>
      </c>
      <c r="B308" s="111" t="s">
        <v>24</v>
      </c>
      <c r="C308" s="34" t="s">
        <v>13</v>
      </c>
      <c r="D308" s="35">
        <f aca="true" t="shared" si="23" ref="D308:F309">D292</f>
        <v>0</v>
      </c>
      <c r="E308" s="35">
        <f t="shared" si="23"/>
        <v>0</v>
      </c>
      <c r="F308" s="35">
        <f t="shared" si="23"/>
        <v>0</v>
      </c>
      <c r="G308" s="114">
        <f>SUM(F308:F311)/SUM(D308:D311)</f>
        <v>0.22101367851738649</v>
      </c>
      <c r="H308" s="117"/>
    </row>
    <row r="309" spans="1:8" ht="13.5" thickBot="1">
      <c r="A309" s="109"/>
      <c r="B309" s="112"/>
      <c r="C309" s="36" t="s">
        <v>14</v>
      </c>
      <c r="D309" s="35">
        <f t="shared" si="23"/>
        <v>2913.8</v>
      </c>
      <c r="E309" s="35">
        <f t="shared" si="23"/>
        <v>690.0999999999999</v>
      </c>
      <c r="F309" s="35">
        <f t="shared" si="23"/>
        <v>690.0999999999999</v>
      </c>
      <c r="G309" s="115"/>
      <c r="H309" s="118"/>
    </row>
    <row r="310" spans="1:8" ht="13.5" thickBot="1">
      <c r="A310" s="109"/>
      <c r="B310" s="112"/>
      <c r="C310" s="36" t="s">
        <v>15</v>
      </c>
      <c r="D310" s="35">
        <f aca="true" t="shared" si="24" ref="D310:F311">D294</f>
        <v>3760.9000000000005</v>
      </c>
      <c r="E310" s="35">
        <f t="shared" si="24"/>
        <v>785.0999999999999</v>
      </c>
      <c r="F310" s="35">
        <f t="shared" si="24"/>
        <v>785.0999999999999</v>
      </c>
      <c r="G310" s="115"/>
      <c r="H310" s="118"/>
    </row>
    <row r="311" spans="1:8" ht="13.5" thickBot="1">
      <c r="A311" s="110"/>
      <c r="B311" s="113"/>
      <c r="C311" s="37" t="s">
        <v>16</v>
      </c>
      <c r="D311" s="35">
        <f t="shared" si="24"/>
        <v>0</v>
      </c>
      <c r="E311" s="35">
        <f t="shared" si="24"/>
        <v>0</v>
      </c>
      <c r="F311" s="35">
        <f t="shared" si="24"/>
        <v>0</v>
      </c>
      <c r="G311" s="116"/>
      <c r="H311" s="119"/>
    </row>
    <row r="312" spans="1:8" ht="45" customHeight="1" thickBot="1">
      <c r="A312" s="164" t="s">
        <v>94</v>
      </c>
      <c r="B312" s="165"/>
      <c r="C312" s="165"/>
      <c r="D312" s="165"/>
      <c r="E312" s="165"/>
      <c r="F312" s="165"/>
      <c r="G312" s="165"/>
      <c r="H312" s="166"/>
    </row>
    <row r="313" spans="1:8" s="4" customFormat="1" ht="12.75">
      <c r="A313" s="99" t="s">
        <v>223</v>
      </c>
      <c r="B313" s="102" t="s">
        <v>95</v>
      </c>
      <c r="C313" s="20" t="s">
        <v>13</v>
      </c>
      <c r="D313" s="21">
        <f aca="true" t="shared" si="25" ref="D313:F316">D317</f>
        <v>0</v>
      </c>
      <c r="E313" s="21">
        <f t="shared" si="25"/>
        <v>0</v>
      </c>
      <c r="F313" s="21">
        <f t="shared" si="25"/>
        <v>0</v>
      </c>
      <c r="G313" s="93">
        <f>SUM(F313:F316)/SUM(D313:D316)</f>
        <v>0.5134335154826958</v>
      </c>
      <c r="H313" s="105"/>
    </row>
    <row r="314" spans="1:8" s="4" customFormat="1" ht="12.75">
      <c r="A314" s="100"/>
      <c r="B314" s="103"/>
      <c r="C314" s="22" t="s">
        <v>14</v>
      </c>
      <c r="D314" s="23">
        <f t="shared" si="25"/>
        <v>0</v>
      </c>
      <c r="E314" s="23">
        <f t="shared" si="25"/>
        <v>0</v>
      </c>
      <c r="F314" s="23">
        <f t="shared" si="25"/>
        <v>0</v>
      </c>
      <c r="G314" s="94"/>
      <c r="H314" s="106"/>
    </row>
    <row r="315" spans="1:8" s="4" customFormat="1" ht="12.75">
      <c r="A315" s="100"/>
      <c r="B315" s="103"/>
      <c r="C315" s="22" t="s">
        <v>15</v>
      </c>
      <c r="D315" s="23">
        <f t="shared" si="25"/>
        <v>439.2</v>
      </c>
      <c r="E315" s="23">
        <v>225.5</v>
      </c>
      <c r="F315" s="23">
        <v>225.5</v>
      </c>
      <c r="G315" s="94"/>
      <c r="H315" s="106"/>
    </row>
    <row r="316" spans="1:8" s="4" customFormat="1" ht="13.5" thickBot="1">
      <c r="A316" s="101"/>
      <c r="B316" s="104"/>
      <c r="C316" s="24" t="s">
        <v>16</v>
      </c>
      <c r="D316" s="25">
        <f t="shared" si="25"/>
        <v>0</v>
      </c>
      <c r="E316" s="25">
        <f t="shared" si="25"/>
        <v>0</v>
      </c>
      <c r="F316" s="25">
        <f t="shared" si="25"/>
        <v>0</v>
      </c>
      <c r="G316" s="95"/>
      <c r="H316" s="107"/>
    </row>
    <row r="317" spans="1:8" s="5" customFormat="1" ht="16.5" customHeight="1">
      <c r="A317" s="87" t="s">
        <v>224</v>
      </c>
      <c r="B317" s="90" t="s">
        <v>96</v>
      </c>
      <c r="C317" s="26" t="s">
        <v>13</v>
      </c>
      <c r="D317" s="27">
        <v>0</v>
      </c>
      <c r="E317" s="27">
        <v>0</v>
      </c>
      <c r="F317" s="27">
        <v>0</v>
      </c>
      <c r="G317" s="93">
        <f>SUM(F317:F320)/SUM(D317:D320)</f>
        <v>0</v>
      </c>
      <c r="H317" s="96"/>
    </row>
    <row r="318" spans="1:8" s="5" customFormat="1" ht="12.75">
      <c r="A318" s="88"/>
      <c r="B318" s="91"/>
      <c r="C318" s="28" t="s">
        <v>14</v>
      </c>
      <c r="D318" s="29">
        <v>0</v>
      </c>
      <c r="E318" s="29">
        <v>0</v>
      </c>
      <c r="F318" s="29">
        <v>0</v>
      </c>
      <c r="G318" s="94"/>
      <c r="H318" s="97"/>
    </row>
    <row r="319" spans="1:8" s="5" customFormat="1" ht="12.75">
      <c r="A319" s="88"/>
      <c r="B319" s="91"/>
      <c r="C319" s="28" t="s">
        <v>15</v>
      </c>
      <c r="D319" s="29">
        <v>439.2</v>
      </c>
      <c r="E319" s="29">
        <v>0</v>
      </c>
      <c r="F319" s="29">
        <v>0</v>
      </c>
      <c r="G319" s="94"/>
      <c r="H319" s="97"/>
    </row>
    <row r="320" spans="1:8" s="5" customFormat="1" ht="30" customHeight="1" thickBot="1">
      <c r="A320" s="89"/>
      <c r="B320" s="92"/>
      <c r="C320" s="30" t="s">
        <v>16</v>
      </c>
      <c r="D320" s="31">
        <v>0</v>
      </c>
      <c r="E320" s="31">
        <v>0</v>
      </c>
      <c r="F320" s="31">
        <v>0</v>
      </c>
      <c r="G320" s="95"/>
      <c r="H320" s="98"/>
    </row>
    <row r="321" spans="1:8" ht="13.5" thickBot="1">
      <c r="A321" s="108" t="s">
        <v>225</v>
      </c>
      <c r="B321" s="111" t="s">
        <v>24</v>
      </c>
      <c r="C321" s="34" t="s">
        <v>13</v>
      </c>
      <c r="D321" s="35">
        <f aca="true" t="shared" si="26" ref="D321:F324">D313</f>
        <v>0</v>
      </c>
      <c r="E321" s="35">
        <f t="shared" si="26"/>
        <v>0</v>
      </c>
      <c r="F321" s="35">
        <f t="shared" si="26"/>
        <v>0</v>
      </c>
      <c r="G321" s="114">
        <f>SUM(F321:F324)/SUM(D321:D324)</f>
        <v>0.5134335154826958</v>
      </c>
      <c r="H321" s="117"/>
    </row>
    <row r="322" spans="1:8" ht="13.5" thickBot="1">
      <c r="A322" s="109"/>
      <c r="B322" s="112"/>
      <c r="C322" s="36" t="s">
        <v>14</v>
      </c>
      <c r="D322" s="35">
        <f t="shared" si="26"/>
        <v>0</v>
      </c>
      <c r="E322" s="35">
        <f t="shared" si="26"/>
        <v>0</v>
      </c>
      <c r="F322" s="35">
        <f t="shared" si="26"/>
        <v>0</v>
      </c>
      <c r="G322" s="115"/>
      <c r="H322" s="118"/>
    </row>
    <row r="323" spans="1:8" ht="13.5" thickBot="1">
      <c r="A323" s="109"/>
      <c r="B323" s="112"/>
      <c r="C323" s="36" t="s">
        <v>15</v>
      </c>
      <c r="D323" s="35">
        <f t="shared" si="26"/>
        <v>439.2</v>
      </c>
      <c r="E323" s="35">
        <f t="shared" si="26"/>
        <v>225.5</v>
      </c>
      <c r="F323" s="35">
        <f t="shared" si="26"/>
        <v>225.5</v>
      </c>
      <c r="G323" s="115"/>
      <c r="H323" s="118"/>
    </row>
    <row r="324" spans="1:8" ht="13.5" thickBot="1">
      <c r="A324" s="110"/>
      <c r="B324" s="113"/>
      <c r="C324" s="37" t="s">
        <v>16</v>
      </c>
      <c r="D324" s="35">
        <f t="shared" si="26"/>
        <v>0</v>
      </c>
      <c r="E324" s="35">
        <f t="shared" si="26"/>
        <v>0</v>
      </c>
      <c r="F324" s="35">
        <f t="shared" si="26"/>
        <v>0</v>
      </c>
      <c r="G324" s="116"/>
      <c r="H324" s="119"/>
    </row>
    <row r="325" spans="1:8" ht="45" customHeight="1" thickBot="1">
      <c r="A325" s="164" t="s">
        <v>97</v>
      </c>
      <c r="B325" s="165"/>
      <c r="C325" s="165"/>
      <c r="D325" s="165"/>
      <c r="E325" s="165"/>
      <c r="F325" s="165"/>
      <c r="G325" s="165"/>
      <c r="H325" s="166"/>
    </row>
    <row r="326" spans="1:8" s="4" customFormat="1" ht="17.25" customHeight="1">
      <c r="A326" s="99" t="s">
        <v>226</v>
      </c>
      <c r="B326" s="102" t="s">
        <v>98</v>
      </c>
      <c r="C326" s="20" t="s">
        <v>13</v>
      </c>
      <c r="D326" s="21">
        <f aca="true" t="shared" si="27" ref="D326:F329">D330</f>
        <v>0</v>
      </c>
      <c r="E326" s="21">
        <f t="shared" si="27"/>
        <v>0</v>
      </c>
      <c r="F326" s="21">
        <f t="shared" si="27"/>
        <v>0</v>
      </c>
      <c r="G326" s="93">
        <f>SUM(F326:F329)/SUM(D326:D329)</f>
        <v>0.48715287681400965</v>
      </c>
      <c r="H326" s="105"/>
    </row>
    <row r="327" spans="1:8" s="4" customFormat="1" ht="12.75">
      <c r="A327" s="100"/>
      <c r="B327" s="103"/>
      <c r="C327" s="22" t="s">
        <v>14</v>
      </c>
      <c r="D327" s="23">
        <f t="shared" si="27"/>
        <v>0</v>
      </c>
      <c r="E327" s="23">
        <f t="shared" si="27"/>
        <v>0</v>
      </c>
      <c r="F327" s="23">
        <f t="shared" si="27"/>
        <v>0</v>
      </c>
      <c r="G327" s="94"/>
      <c r="H327" s="106"/>
    </row>
    <row r="328" spans="1:8" s="4" customFormat="1" ht="12.75">
      <c r="A328" s="100"/>
      <c r="B328" s="103"/>
      <c r="C328" s="22" t="s">
        <v>15</v>
      </c>
      <c r="D328" s="23">
        <f t="shared" si="27"/>
        <v>29099.9</v>
      </c>
      <c r="E328" s="23">
        <f t="shared" si="27"/>
        <v>14176.1</v>
      </c>
      <c r="F328" s="23">
        <f t="shared" si="27"/>
        <v>14176.1</v>
      </c>
      <c r="G328" s="94"/>
      <c r="H328" s="106"/>
    </row>
    <row r="329" spans="1:8" s="4" customFormat="1" ht="13.5" thickBot="1">
      <c r="A329" s="101"/>
      <c r="B329" s="104"/>
      <c r="C329" s="24" t="s">
        <v>16</v>
      </c>
      <c r="D329" s="25">
        <f t="shared" si="27"/>
        <v>0</v>
      </c>
      <c r="E329" s="25">
        <f t="shared" si="27"/>
        <v>0</v>
      </c>
      <c r="F329" s="25">
        <f t="shared" si="27"/>
        <v>0</v>
      </c>
      <c r="G329" s="95"/>
      <c r="H329" s="107"/>
    </row>
    <row r="330" spans="1:8" s="5" customFormat="1" ht="16.5" customHeight="1">
      <c r="A330" s="87" t="s">
        <v>227</v>
      </c>
      <c r="B330" s="90" t="s">
        <v>99</v>
      </c>
      <c r="C330" s="26" t="s">
        <v>13</v>
      </c>
      <c r="D330" s="27">
        <v>0</v>
      </c>
      <c r="E330" s="27">
        <v>0</v>
      </c>
      <c r="F330" s="27">
        <v>0</v>
      </c>
      <c r="G330" s="93">
        <f>SUM(F330:F333)/SUM(D330:D333)</f>
        <v>0.48715287681400965</v>
      </c>
      <c r="H330" s="96"/>
    </row>
    <row r="331" spans="1:8" s="5" customFormat="1" ht="12.75">
      <c r="A331" s="88"/>
      <c r="B331" s="91"/>
      <c r="C331" s="28" t="s">
        <v>14</v>
      </c>
      <c r="D331" s="29">
        <v>0</v>
      </c>
      <c r="E331" s="29">
        <v>0</v>
      </c>
      <c r="F331" s="29">
        <v>0</v>
      </c>
      <c r="G331" s="94"/>
      <c r="H331" s="97"/>
    </row>
    <row r="332" spans="1:8" s="5" customFormat="1" ht="12.75">
      <c r="A332" s="88"/>
      <c r="B332" s="91"/>
      <c r="C332" s="28" t="s">
        <v>15</v>
      </c>
      <c r="D332" s="29">
        <v>29099.9</v>
      </c>
      <c r="E332" s="29">
        <v>14176.1</v>
      </c>
      <c r="F332" s="29">
        <v>14176.1</v>
      </c>
      <c r="G332" s="94"/>
      <c r="H332" s="97"/>
    </row>
    <row r="333" spans="1:8" s="5" customFormat="1" ht="30" customHeight="1" thickBot="1">
      <c r="A333" s="89"/>
      <c r="B333" s="92"/>
      <c r="C333" s="30" t="s">
        <v>16</v>
      </c>
      <c r="D333" s="31">
        <v>0</v>
      </c>
      <c r="E333" s="31">
        <v>0</v>
      </c>
      <c r="F333" s="31">
        <v>0</v>
      </c>
      <c r="G333" s="95"/>
      <c r="H333" s="98"/>
    </row>
    <row r="334" spans="1:8" s="4" customFormat="1" ht="17.25" customHeight="1">
      <c r="A334" s="99" t="s">
        <v>228</v>
      </c>
      <c r="B334" s="102" t="s">
        <v>307</v>
      </c>
      <c r="C334" s="20" t="s">
        <v>13</v>
      </c>
      <c r="D334" s="21">
        <f>D338</f>
        <v>0</v>
      </c>
      <c r="E334" s="21">
        <f>E338</f>
        <v>0</v>
      </c>
      <c r="F334" s="21">
        <f>F338</f>
        <v>0</v>
      </c>
      <c r="G334" s="93">
        <f>SUM(F334:F337)/SUM(D334:D337)</f>
        <v>0.3936444885799404</v>
      </c>
      <c r="H334" s="105"/>
    </row>
    <row r="335" spans="1:8" s="4" customFormat="1" ht="12.75">
      <c r="A335" s="100"/>
      <c r="B335" s="103"/>
      <c r="C335" s="22" t="s">
        <v>14</v>
      </c>
      <c r="D335" s="23">
        <f aca="true" t="shared" si="28" ref="D335:F336">D339+D343</f>
        <v>465</v>
      </c>
      <c r="E335" s="23">
        <f t="shared" si="28"/>
        <v>175</v>
      </c>
      <c r="F335" s="23">
        <f t="shared" si="28"/>
        <v>175</v>
      </c>
      <c r="G335" s="94"/>
      <c r="H335" s="106"/>
    </row>
    <row r="336" spans="1:8" s="4" customFormat="1" ht="12.75">
      <c r="A336" s="100"/>
      <c r="B336" s="103"/>
      <c r="C336" s="22" t="s">
        <v>15</v>
      </c>
      <c r="D336" s="23">
        <f t="shared" si="28"/>
        <v>38.5</v>
      </c>
      <c r="E336" s="23">
        <f t="shared" si="28"/>
        <v>23.2</v>
      </c>
      <c r="F336" s="23">
        <f t="shared" si="28"/>
        <v>23.2</v>
      </c>
      <c r="G336" s="94"/>
      <c r="H336" s="106"/>
    </row>
    <row r="337" spans="1:8" s="4" customFormat="1" ht="13.5" thickBot="1">
      <c r="A337" s="101"/>
      <c r="B337" s="104"/>
      <c r="C337" s="24" t="s">
        <v>16</v>
      </c>
      <c r="D337" s="25">
        <f>D341</f>
        <v>0</v>
      </c>
      <c r="E337" s="25">
        <f>E341</f>
        <v>0</v>
      </c>
      <c r="F337" s="25">
        <f>F341</f>
        <v>0</v>
      </c>
      <c r="G337" s="95"/>
      <c r="H337" s="107"/>
    </row>
    <row r="338" spans="1:8" s="5" customFormat="1" ht="16.5" customHeight="1">
      <c r="A338" s="87" t="s">
        <v>229</v>
      </c>
      <c r="B338" s="90" t="s">
        <v>308</v>
      </c>
      <c r="C338" s="26" t="s">
        <v>13</v>
      </c>
      <c r="D338" s="27">
        <v>0</v>
      </c>
      <c r="E338" s="27">
        <v>0</v>
      </c>
      <c r="F338" s="27">
        <v>0</v>
      </c>
      <c r="G338" s="93">
        <f>SUM(F338:F341)/SUM(D338:D341)</f>
        <v>1</v>
      </c>
      <c r="H338" s="96"/>
    </row>
    <row r="339" spans="1:8" s="5" customFormat="1" ht="12.75">
      <c r="A339" s="88"/>
      <c r="B339" s="91"/>
      <c r="C339" s="28" t="s">
        <v>14</v>
      </c>
      <c r="D339" s="29">
        <v>0</v>
      </c>
      <c r="E339" s="29">
        <v>0</v>
      </c>
      <c r="F339" s="29">
        <v>0</v>
      </c>
      <c r="G339" s="94"/>
      <c r="H339" s="97"/>
    </row>
    <row r="340" spans="1:8" s="5" customFormat="1" ht="12.75">
      <c r="A340" s="88"/>
      <c r="B340" s="91"/>
      <c r="C340" s="28" t="s">
        <v>15</v>
      </c>
      <c r="D340" s="29">
        <v>14</v>
      </c>
      <c r="E340" s="29">
        <v>14</v>
      </c>
      <c r="F340" s="29">
        <v>14</v>
      </c>
      <c r="G340" s="94"/>
      <c r="H340" s="97"/>
    </row>
    <row r="341" spans="1:8" s="5" customFormat="1" ht="30" customHeight="1" thickBot="1">
      <c r="A341" s="89"/>
      <c r="B341" s="92"/>
      <c r="C341" s="30" t="s">
        <v>16</v>
      </c>
      <c r="D341" s="31">
        <v>0</v>
      </c>
      <c r="E341" s="31">
        <v>0</v>
      </c>
      <c r="F341" s="31">
        <v>0</v>
      </c>
      <c r="G341" s="95"/>
      <c r="H341" s="98"/>
    </row>
    <row r="342" spans="1:8" s="5" customFormat="1" ht="16.5" customHeight="1">
      <c r="A342" s="87" t="s">
        <v>234</v>
      </c>
      <c r="B342" s="90" t="s">
        <v>309</v>
      </c>
      <c r="C342" s="26" t="s">
        <v>13</v>
      </c>
      <c r="D342" s="27">
        <v>0</v>
      </c>
      <c r="E342" s="27">
        <v>0</v>
      </c>
      <c r="F342" s="27">
        <v>0</v>
      </c>
      <c r="G342" s="93">
        <f>SUM(F342:F345)/SUM(D342:D345)</f>
        <v>0.37630234933605716</v>
      </c>
      <c r="H342" s="96"/>
    </row>
    <row r="343" spans="1:8" s="5" customFormat="1" ht="12.75">
      <c r="A343" s="88"/>
      <c r="B343" s="91"/>
      <c r="C343" s="28" t="s">
        <v>14</v>
      </c>
      <c r="D343" s="29">
        <v>465</v>
      </c>
      <c r="E343" s="29">
        <v>175</v>
      </c>
      <c r="F343" s="29">
        <v>175</v>
      </c>
      <c r="G343" s="94"/>
      <c r="H343" s="97"/>
    </row>
    <row r="344" spans="1:8" s="5" customFormat="1" ht="12.75">
      <c r="A344" s="88"/>
      <c r="B344" s="91"/>
      <c r="C344" s="28" t="s">
        <v>15</v>
      </c>
      <c r="D344" s="29">
        <v>24.5</v>
      </c>
      <c r="E344" s="29">
        <v>9.2</v>
      </c>
      <c r="F344" s="29">
        <v>9.2</v>
      </c>
      <c r="G344" s="94"/>
      <c r="H344" s="97"/>
    </row>
    <row r="345" spans="1:8" s="5" customFormat="1" ht="30" customHeight="1" thickBot="1">
      <c r="A345" s="89"/>
      <c r="B345" s="92"/>
      <c r="C345" s="30" t="s">
        <v>16</v>
      </c>
      <c r="D345" s="31">
        <v>0</v>
      </c>
      <c r="E345" s="31">
        <v>0</v>
      </c>
      <c r="F345" s="31">
        <v>0</v>
      </c>
      <c r="G345" s="95"/>
      <c r="H345" s="98"/>
    </row>
    <row r="346" spans="1:8" ht="13.5" thickBot="1">
      <c r="A346" s="108" t="s">
        <v>316</v>
      </c>
      <c r="B346" s="111" t="s">
        <v>24</v>
      </c>
      <c r="C346" s="34" t="s">
        <v>13</v>
      </c>
      <c r="D346" s="35">
        <f>D326</f>
        <v>0</v>
      </c>
      <c r="E346" s="35">
        <f>E326</f>
        <v>0</v>
      </c>
      <c r="F346" s="35">
        <f>F326</f>
        <v>0</v>
      </c>
      <c r="G346" s="114">
        <f>SUM(F346:F349)/SUM(D346:D349)</f>
        <v>0.4855624691758379</v>
      </c>
      <c r="H346" s="117"/>
    </row>
    <row r="347" spans="1:8" ht="13.5" thickBot="1">
      <c r="A347" s="109"/>
      <c r="B347" s="112"/>
      <c r="C347" s="36" t="s">
        <v>14</v>
      </c>
      <c r="D347" s="35">
        <f aca="true" t="shared" si="29" ref="D347:F348">D327+D335</f>
        <v>465</v>
      </c>
      <c r="E347" s="35">
        <f t="shared" si="29"/>
        <v>175</v>
      </c>
      <c r="F347" s="35">
        <f t="shared" si="29"/>
        <v>175</v>
      </c>
      <c r="G347" s="115"/>
      <c r="H347" s="118"/>
    </row>
    <row r="348" spans="1:8" ht="13.5" thickBot="1">
      <c r="A348" s="109"/>
      <c r="B348" s="112"/>
      <c r="C348" s="36" t="s">
        <v>15</v>
      </c>
      <c r="D348" s="35">
        <f t="shared" si="29"/>
        <v>29138.4</v>
      </c>
      <c r="E348" s="35">
        <f t="shared" si="29"/>
        <v>14199.300000000001</v>
      </c>
      <c r="F348" s="35">
        <f t="shared" si="29"/>
        <v>14199.300000000001</v>
      </c>
      <c r="G348" s="115"/>
      <c r="H348" s="118"/>
    </row>
    <row r="349" spans="1:8" ht="13.5" thickBot="1">
      <c r="A349" s="110"/>
      <c r="B349" s="113"/>
      <c r="C349" s="37" t="s">
        <v>16</v>
      </c>
      <c r="D349" s="35">
        <f>D329</f>
        <v>0</v>
      </c>
      <c r="E349" s="35">
        <f>E329</f>
        <v>0</v>
      </c>
      <c r="F349" s="35">
        <f>F329</f>
        <v>0</v>
      </c>
      <c r="G349" s="116"/>
      <c r="H349" s="119"/>
    </row>
    <row r="350" spans="1:8" ht="12.75">
      <c r="A350" s="152" t="s">
        <v>317</v>
      </c>
      <c r="B350" s="155" t="s">
        <v>25</v>
      </c>
      <c r="C350" s="42" t="s">
        <v>13</v>
      </c>
      <c r="D350" s="43">
        <f>D116+D221+D270+D287+D308+D321+D346</f>
        <v>0</v>
      </c>
      <c r="E350" s="43">
        <f>E116</f>
        <v>0</v>
      </c>
      <c r="F350" s="43">
        <f>F116</f>
        <v>0</v>
      </c>
      <c r="G350" s="158">
        <f>SUM(F350:F353)/SUM(D350:D353)</f>
        <v>0.417157076222415</v>
      </c>
      <c r="H350" s="161"/>
    </row>
    <row r="351" spans="1:8" ht="12.75">
      <c r="A351" s="153"/>
      <c r="B351" s="156"/>
      <c r="C351" s="44" t="s">
        <v>14</v>
      </c>
      <c r="D351" s="45">
        <f>D117+D222+D271+D288+D309+D322+D347</f>
        <v>833191.7</v>
      </c>
      <c r="E351" s="45">
        <f>E117+E222+E271+E288+E309+E322+E347</f>
        <v>343510.1</v>
      </c>
      <c r="F351" s="45">
        <f>F117+F222+F271+F288+F309+F322+F347</f>
        <v>343510.1</v>
      </c>
      <c r="G351" s="159"/>
      <c r="H351" s="162"/>
    </row>
    <row r="352" spans="1:8" ht="12.75">
      <c r="A352" s="153"/>
      <c r="B352" s="156"/>
      <c r="C352" s="44" t="s">
        <v>15</v>
      </c>
      <c r="D352" s="45">
        <f>D118+D223+D272+D289+D310+D323+D348</f>
        <v>401728.5</v>
      </c>
      <c r="E352" s="45">
        <f>E118+E223+E272+E289+E310+E323+E348</f>
        <v>171645.6</v>
      </c>
      <c r="F352" s="45">
        <f>F118+F223+F272+F289+F310+F323+F348</f>
        <v>171645.6</v>
      </c>
      <c r="G352" s="159"/>
      <c r="H352" s="162"/>
    </row>
    <row r="353" spans="1:8" ht="13.5" thickBot="1">
      <c r="A353" s="154"/>
      <c r="B353" s="157"/>
      <c r="C353" s="46" t="s">
        <v>16</v>
      </c>
      <c r="D353" s="47">
        <f>D119</f>
        <v>0</v>
      </c>
      <c r="E353" s="47">
        <f>E119</f>
        <v>0</v>
      </c>
      <c r="F353" s="47">
        <f>F119</f>
        <v>0</v>
      </c>
      <c r="G353" s="160"/>
      <c r="H353" s="163"/>
    </row>
    <row r="354" spans="1:8" ht="44.25" customHeight="1">
      <c r="A354" s="64" t="s">
        <v>1</v>
      </c>
      <c r="B354" s="65"/>
      <c r="C354" s="132" t="s">
        <v>293</v>
      </c>
      <c r="D354" s="132"/>
      <c r="E354" s="132"/>
      <c r="F354" s="132"/>
      <c r="G354" s="132"/>
      <c r="H354" s="133"/>
    </row>
    <row r="355" spans="1:8" ht="15">
      <c r="A355" s="66" t="s">
        <v>2</v>
      </c>
      <c r="B355" s="67"/>
      <c r="C355" s="68" t="s">
        <v>310</v>
      </c>
      <c r="D355" s="69"/>
      <c r="E355" s="69"/>
      <c r="F355" s="69"/>
      <c r="G355" s="70"/>
      <c r="H355" s="71"/>
    </row>
    <row r="356" spans="1:9" ht="18" customHeight="1" thickBot="1">
      <c r="A356" s="72" t="s">
        <v>3</v>
      </c>
      <c r="B356" s="73"/>
      <c r="C356" s="74" t="s">
        <v>113</v>
      </c>
      <c r="D356" s="75"/>
      <c r="E356" s="75"/>
      <c r="F356" s="75"/>
      <c r="G356" s="76"/>
      <c r="H356" s="77"/>
      <c r="I356" s="8"/>
    </row>
    <row r="357" spans="1:8" ht="102.75" thickBot="1">
      <c r="A357" s="15" t="s">
        <v>4</v>
      </c>
      <c r="B357" s="16" t="s">
        <v>5</v>
      </c>
      <c r="C357" s="16" t="s">
        <v>6</v>
      </c>
      <c r="D357" s="17" t="s">
        <v>7</v>
      </c>
      <c r="E357" s="17" t="s">
        <v>8</v>
      </c>
      <c r="F357" s="17" t="s">
        <v>9</v>
      </c>
      <c r="G357" s="16" t="s">
        <v>10</v>
      </c>
      <c r="H357" s="18" t="s">
        <v>11</v>
      </c>
    </row>
    <row r="358" spans="1:8" ht="32.25" customHeight="1" thickBot="1">
      <c r="A358" s="134" t="s">
        <v>114</v>
      </c>
      <c r="B358" s="135"/>
      <c r="C358" s="135"/>
      <c r="D358" s="135"/>
      <c r="E358" s="135"/>
      <c r="F358" s="135"/>
      <c r="G358" s="135"/>
      <c r="H358" s="136"/>
    </row>
    <row r="359" spans="1:8" s="4" customFormat="1" ht="12.75">
      <c r="A359" s="99">
        <v>1</v>
      </c>
      <c r="B359" s="102" t="s">
        <v>115</v>
      </c>
      <c r="C359" s="20" t="s">
        <v>13</v>
      </c>
      <c r="D359" s="21">
        <f aca="true" t="shared" si="30" ref="D359:F362">D363+D367</f>
        <v>0</v>
      </c>
      <c r="E359" s="21">
        <f t="shared" si="30"/>
        <v>0</v>
      </c>
      <c r="F359" s="21">
        <f t="shared" si="30"/>
        <v>0</v>
      </c>
      <c r="G359" s="93">
        <f>SUM(F359:F362)/SUM(D359:D362)</f>
        <v>0.3666976793174876</v>
      </c>
      <c r="H359" s="105"/>
    </row>
    <row r="360" spans="1:8" s="4" customFormat="1" ht="12.75">
      <c r="A360" s="100"/>
      <c r="B360" s="103"/>
      <c r="C360" s="22" t="s">
        <v>14</v>
      </c>
      <c r="D360" s="23">
        <f t="shared" si="30"/>
        <v>344</v>
      </c>
      <c r="E360" s="23">
        <f t="shared" si="30"/>
        <v>344</v>
      </c>
      <c r="F360" s="23">
        <f t="shared" si="30"/>
        <v>0</v>
      </c>
      <c r="G360" s="94"/>
      <c r="H360" s="106"/>
    </row>
    <row r="361" spans="1:8" s="4" customFormat="1" ht="12.75">
      <c r="A361" s="100"/>
      <c r="B361" s="103"/>
      <c r="C361" s="22" t="s">
        <v>15</v>
      </c>
      <c r="D361" s="23">
        <f t="shared" si="30"/>
        <v>11049.2</v>
      </c>
      <c r="E361" s="23">
        <f t="shared" si="30"/>
        <v>4177.86</v>
      </c>
      <c r="F361" s="23">
        <f t="shared" si="30"/>
        <v>4177.86</v>
      </c>
      <c r="G361" s="94"/>
      <c r="H361" s="106"/>
    </row>
    <row r="362" spans="1:8" s="4" customFormat="1" ht="27.75" customHeight="1" thickBot="1">
      <c r="A362" s="101"/>
      <c r="B362" s="104"/>
      <c r="C362" s="24" t="s">
        <v>16</v>
      </c>
      <c r="D362" s="25">
        <f t="shared" si="30"/>
        <v>0</v>
      </c>
      <c r="E362" s="25">
        <f t="shared" si="30"/>
        <v>0</v>
      </c>
      <c r="F362" s="25">
        <f t="shared" si="30"/>
        <v>0</v>
      </c>
      <c r="G362" s="95"/>
      <c r="H362" s="107"/>
    </row>
    <row r="363" spans="1:8" s="5" customFormat="1" ht="12.75">
      <c r="A363" s="87" t="s">
        <v>17</v>
      </c>
      <c r="B363" s="90" t="s">
        <v>116</v>
      </c>
      <c r="C363" s="26" t="s">
        <v>13</v>
      </c>
      <c r="D363" s="27">
        <v>0</v>
      </c>
      <c r="E363" s="27">
        <v>0</v>
      </c>
      <c r="F363" s="27">
        <v>0</v>
      </c>
      <c r="G363" s="93">
        <f>SUM(F363:F366)/SUM(D363:D366)</f>
        <v>0.3781142526155739</v>
      </c>
      <c r="H363" s="96"/>
    </row>
    <row r="364" spans="1:8" s="5" customFormat="1" ht="12.75">
      <c r="A364" s="88"/>
      <c r="B364" s="91"/>
      <c r="C364" s="28" t="s">
        <v>14</v>
      </c>
      <c r="D364" s="29">
        <v>0</v>
      </c>
      <c r="E364" s="29">
        <v>0</v>
      </c>
      <c r="F364" s="29">
        <v>0</v>
      </c>
      <c r="G364" s="94"/>
      <c r="H364" s="97"/>
    </row>
    <row r="365" spans="1:8" s="5" customFormat="1" ht="12.75">
      <c r="A365" s="88"/>
      <c r="B365" s="91"/>
      <c r="C365" s="28" t="s">
        <v>15</v>
      </c>
      <c r="D365" s="29">
        <v>11049.2</v>
      </c>
      <c r="E365" s="29">
        <v>4177.86</v>
      </c>
      <c r="F365" s="29">
        <v>4177.86</v>
      </c>
      <c r="G365" s="94"/>
      <c r="H365" s="97"/>
    </row>
    <row r="366" spans="1:8" s="5" customFormat="1" ht="13.5" thickBot="1">
      <c r="A366" s="89"/>
      <c r="B366" s="92"/>
      <c r="C366" s="30" t="s">
        <v>16</v>
      </c>
      <c r="D366" s="31">
        <v>0</v>
      </c>
      <c r="E366" s="31">
        <v>0</v>
      </c>
      <c r="F366" s="31">
        <v>0</v>
      </c>
      <c r="G366" s="95"/>
      <c r="H366" s="98"/>
    </row>
    <row r="367" spans="1:8" s="5" customFormat="1" ht="12.75">
      <c r="A367" s="87" t="s">
        <v>20</v>
      </c>
      <c r="B367" s="90" t="s">
        <v>117</v>
      </c>
      <c r="C367" s="26" t="s">
        <v>13</v>
      </c>
      <c r="D367" s="27">
        <v>0</v>
      </c>
      <c r="E367" s="27">
        <v>0</v>
      </c>
      <c r="F367" s="27">
        <v>0</v>
      </c>
      <c r="G367" s="93">
        <v>0</v>
      </c>
      <c r="H367" s="96"/>
    </row>
    <row r="368" spans="1:8" s="5" customFormat="1" ht="12.75">
      <c r="A368" s="88"/>
      <c r="B368" s="91"/>
      <c r="C368" s="28" t="s">
        <v>14</v>
      </c>
      <c r="D368" s="29">
        <v>344</v>
      </c>
      <c r="E368" s="29">
        <v>344</v>
      </c>
      <c r="F368" s="29">
        <v>0</v>
      </c>
      <c r="G368" s="94"/>
      <c r="H368" s="97"/>
    </row>
    <row r="369" spans="1:8" s="5" customFormat="1" ht="12.75">
      <c r="A369" s="88"/>
      <c r="B369" s="91"/>
      <c r="C369" s="28" t="s">
        <v>15</v>
      </c>
      <c r="D369" s="29">
        <v>0</v>
      </c>
      <c r="E369" s="29">
        <v>0</v>
      </c>
      <c r="F369" s="29">
        <v>0</v>
      </c>
      <c r="G369" s="94"/>
      <c r="H369" s="97"/>
    </row>
    <row r="370" spans="1:8" s="5" customFormat="1" ht="33.75" customHeight="1" thickBot="1">
      <c r="A370" s="89"/>
      <c r="B370" s="92"/>
      <c r="C370" s="30" t="s">
        <v>16</v>
      </c>
      <c r="D370" s="31">
        <v>0</v>
      </c>
      <c r="E370" s="31">
        <v>0</v>
      </c>
      <c r="F370" s="31">
        <v>0</v>
      </c>
      <c r="G370" s="95"/>
      <c r="H370" s="98"/>
    </row>
    <row r="371" spans="1:8" ht="13.5" thickBot="1">
      <c r="A371" s="108" t="s">
        <v>27</v>
      </c>
      <c r="B371" s="111" t="s">
        <v>24</v>
      </c>
      <c r="C371" s="34" t="s">
        <v>13</v>
      </c>
      <c r="D371" s="35">
        <f aca="true" t="shared" si="31" ref="D371:F374">D359</f>
        <v>0</v>
      </c>
      <c r="E371" s="35">
        <f t="shared" si="31"/>
        <v>0</v>
      </c>
      <c r="F371" s="35">
        <f t="shared" si="31"/>
        <v>0</v>
      </c>
      <c r="G371" s="114">
        <f>SUM(F371:F374)/SUM(D371:D374)</f>
        <v>0.3666976793174876</v>
      </c>
      <c r="H371" s="117"/>
    </row>
    <row r="372" spans="1:8" ht="13.5" thickBot="1">
      <c r="A372" s="109"/>
      <c r="B372" s="112"/>
      <c r="C372" s="36" t="s">
        <v>14</v>
      </c>
      <c r="D372" s="35">
        <f t="shared" si="31"/>
        <v>344</v>
      </c>
      <c r="E372" s="35">
        <f t="shared" si="31"/>
        <v>344</v>
      </c>
      <c r="F372" s="35">
        <f t="shared" si="31"/>
        <v>0</v>
      </c>
      <c r="G372" s="115"/>
      <c r="H372" s="118"/>
    </row>
    <row r="373" spans="1:8" ht="13.5" thickBot="1">
      <c r="A373" s="109"/>
      <c r="B373" s="112"/>
      <c r="C373" s="36" t="s">
        <v>15</v>
      </c>
      <c r="D373" s="35">
        <f t="shared" si="31"/>
        <v>11049.2</v>
      </c>
      <c r="E373" s="35">
        <f t="shared" si="31"/>
        <v>4177.86</v>
      </c>
      <c r="F373" s="35">
        <f t="shared" si="31"/>
        <v>4177.86</v>
      </c>
      <c r="G373" s="115"/>
      <c r="H373" s="118"/>
    </row>
    <row r="374" spans="1:8" ht="13.5" thickBot="1">
      <c r="A374" s="110"/>
      <c r="B374" s="113"/>
      <c r="C374" s="37" t="s">
        <v>16</v>
      </c>
      <c r="D374" s="35">
        <f t="shared" si="31"/>
        <v>0</v>
      </c>
      <c r="E374" s="35">
        <f t="shared" si="31"/>
        <v>0</v>
      </c>
      <c r="F374" s="35">
        <f t="shared" si="31"/>
        <v>0</v>
      </c>
      <c r="G374" s="116"/>
      <c r="H374" s="119"/>
    </row>
    <row r="375" spans="1:8" ht="37.5" customHeight="1" thickBot="1">
      <c r="A375" s="134" t="s">
        <v>118</v>
      </c>
      <c r="B375" s="135"/>
      <c r="C375" s="135"/>
      <c r="D375" s="135"/>
      <c r="E375" s="135"/>
      <c r="F375" s="135"/>
      <c r="G375" s="135"/>
      <c r="H375" s="136"/>
    </row>
    <row r="376" spans="1:8" s="4" customFormat="1" ht="12.75">
      <c r="A376" s="99" t="s">
        <v>28</v>
      </c>
      <c r="B376" s="102" t="s">
        <v>119</v>
      </c>
      <c r="C376" s="20" t="s">
        <v>13</v>
      </c>
      <c r="D376" s="21">
        <f aca="true" t="shared" si="32" ref="D376:F377">D380+D384+D388+D392+D396+D400+D404+D408+D412+D416+D420</f>
        <v>394.16</v>
      </c>
      <c r="E376" s="21">
        <f t="shared" si="32"/>
        <v>257.53999999999996</v>
      </c>
      <c r="F376" s="21">
        <f t="shared" si="32"/>
        <v>257.53999999999996</v>
      </c>
      <c r="G376" s="93">
        <f>SUM(F376:F379)/SUM(D376:D379)</f>
        <v>0.38852281796124016</v>
      </c>
      <c r="H376" s="105"/>
    </row>
    <row r="377" spans="1:8" s="4" customFormat="1" ht="12.75">
      <c r="A377" s="100"/>
      <c r="B377" s="103"/>
      <c r="C377" s="22" t="s">
        <v>14</v>
      </c>
      <c r="D377" s="23">
        <f t="shared" si="32"/>
        <v>56782.07</v>
      </c>
      <c r="E377" s="23">
        <f t="shared" si="32"/>
        <v>33133.09</v>
      </c>
      <c r="F377" s="23">
        <f t="shared" si="32"/>
        <v>21956.73</v>
      </c>
      <c r="G377" s="94"/>
      <c r="H377" s="106"/>
    </row>
    <row r="378" spans="1:8" s="4" customFormat="1" ht="12.75">
      <c r="A378" s="100"/>
      <c r="B378" s="103"/>
      <c r="C378" s="22" t="s">
        <v>15</v>
      </c>
      <c r="D378" s="23">
        <f aca="true" t="shared" si="33" ref="D378:F379">D382+D386</f>
        <v>0</v>
      </c>
      <c r="E378" s="23">
        <f t="shared" si="33"/>
        <v>0</v>
      </c>
      <c r="F378" s="23">
        <f t="shared" si="33"/>
        <v>0</v>
      </c>
      <c r="G378" s="94"/>
      <c r="H378" s="106"/>
    </row>
    <row r="379" spans="1:8" s="4" customFormat="1" ht="27.75" customHeight="1" thickBot="1">
      <c r="A379" s="101"/>
      <c r="B379" s="104"/>
      <c r="C379" s="24" t="s">
        <v>16</v>
      </c>
      <c r="D379" s="25">
        <f t="shared" si="33"/>
        <v>0</v>
      </c>
      <c r="E379" s="25">
        <f t="shared" si="33"/>
        <v>0</v>
      </c>
      <c r="F379" s="25">
        <f t="shared" si="33"/>
        <v>0</v>
      </c>
      <c r="G379" s="95"/>
      <c r="H379" s="107"/>
    </row>
    <row r="380" spans="1:8" s="5" customFormat="1" ht="12.75">
      <c r="A380" s="87" t="s">
        <v>29</v>
      </c>
      <c r="B380" s="90" t="s">
        <v>120</v>
      </c>
      <c r="C380" s="26" t="s">
        <v>13</v>
      </c>
      <c r="D380" s="27">
        <v>306.6</v>
      </c>
      <c r="E380" s="27">
        <v>169.98</v>
      </c>
      <c r="F380" s="27">
        <v>169.98</v>
      </c>
      <c r="G380" s="93">
        <f>SUM(F380:F383)/SUM(D380:D383)</f>
        <v>0.5544031311154598</v>
      </c>
      <c r="H380" s="96"/>
    </row>
    <row r="381" spans="1:8" s="5" customFormat="1" ht="12.75">
      <c r="A381" s="88"/>
      <c r="B381" s="91"/>
      <c r="C381" s="28" t="s">
        <v>14</v>
      </c>
      <c r="D381" s="29">
        <v>0</v>
      </c>
      <c r="E381" s="29">
        <v>0</v>
      </c>
      <c r="F381" s="29">
        <v>0</v>
      </c>
      <c r="G381" s="94"/>
      <c r="H381" s="97"/>
    </row>
    <row r="382" spans="1:8" s="5" customFormat="1" ht="12.75">
      <c r="A382" s="88"/>
      <c r="B382" s="91"/>
      <c r="C382" s="28" t="s">
        <v>15</v>
      </c>
      <c r="D382" s="29">
        <v>0</v>
      </c>
      <c r="E382" s="29">
        <v>0</v>
      </c>
      <c r="F382" s="29">
        <v>0</v>
      </c>
      <c r="G382" s="94"/>
      <c r="H382" s="97"/>
    </row>
    <row r="383" spans="1:8" s="5" customFormat="1" ht="34.5" customHeight="1" thickBot="1">
      <c r="A383" s="89"/>
      <c r="B383" s="92"/>
      <c r="C383" s="30" t="s">
        <v>16</v>
      </c>
      <c r="D383" s="31">
        <v>0</v>
      </c>
      <c r="E383" s="31">
        <v>0</v>
      </c>
      <c r="F383" s="31">
        <v>0</v>
      </c>
      <c r="G383" s="95"/>
      <c r="H383" s="98"/>
    </row>
    <row r="384" spans="1:8" s="5" customFormat="1" ht="12.75">
      <c r="A384" s="87" t="s">
        <v>30</v>
      </c>
      <c r="B384" s="90" t="s">
        <v>121</v>
      </c>
      <c r="C384" s="26" t="s">
        <v>13</v>
      </c>
      <c r="D384" s="27">
        <v>0</v>
      </c>
      <c r="E384" s="27">
        <v>0</v>
      </c>
      <c r="F384" s="27">
        <v>0</v>
      </c>
      <c r="G384" s="93">
        <f>SUM(F384:F387)/SUM(D384:D387)</f>
        <v>0.3627549299230227</v>
      </c>
      <c r="H384" s="96"/>
    </row>
    <row r="385" spans="1:8" s="5" customFormat="1" ht="12.75">
      <c r="A385" s="88"/>
      <c r="B385" s="91"/>
      <c r="C385" s="28" t="s">
        <v>14</v>
      </c>
      <c r="D385" s="29">
        <v>6521.4</v>
      </c>
      <c r="E385" s="29">
        <v>2954</v>
      </c>
      <c r="F385" s="29">
        <v>2365.67</v>
      </c>
      <c r="G385" s="94"/>
      <c r="H385" s="97"/>
    </row>
    <row r="386" spans="1:8" s="5" customFormat="1" ht="12.75">
      <c r="A386" s="88"/>
      <c r="B386" s="91"/>
      <c r="C386" s="28" t="s">
        <v>15</v>
      </c>
      <c r="D386" s="29">
        <v>0</v>
      </c>
      <c r="E386" s="29">
        <v>0</v>
      </c>
      <c r="F386" s="29">
        <v>0</v>
      </c>
      <c r="G386" s="94"/>
      <c r="H386" s="97"/>
    </row>
    <row r="387" spans="1:8" s="5" customFormat="1" ht="47.25" customHeight="1" thickBot="1">
      <c r="A387" s="89"/>
      <c r="B387" s="92"/>
      <c r="C387" s="30" t="s">
        <v>16</v>
      </c>
      <c r="D387" s="31">
        <v>0</v>
      </c>
      <c r="E387" s="31">
        <v>0</v>
      </c>
      <c r="F387" s="31">
        <v>0</v>
      </c>
      <c r="G387" s="95"/>
      <c r="H387" s="98"/>
    </row>
    <row r="388" spans="1:8" s="5" customFormat="1" ht="12.75">
      <c r="A388" s="87" t="s">
        <v>31</v>
      </c>
      <c r="B388" s="90" t="s">
        <v>122</v>
      </c>
      <c r="C388" s="26" t="s">
        <v>13</v>
      </c>
      <c r="D388" s="27">
        <v>0</v>
      </c>
      <c r="E388" s="27">
        <v>0</v>
      </c>
      <c r="F388" s="27">
        <v>0</v>
      </c>
      <c r="G388" s="93">
        <f>SUM(F388:F391)/SUM(D388:D391)</f>
        <v>0.46408418858119554</v>
      </c>
      <c r="H388" s="96"/>
    </row>
    <row r="389" spans="1:8" s="5" customFormat="1" ht="12.75">
      <c r="A389" s="88"/>
      <c r="B389" s="91"/>
      <c r="C389" s="28" t="s">
        <v>14</v>
      </c>
      <c r="D389" s="29">
        <v>13046.9</v>
      </c>
      <c r="E389" s="29">
        <v>6261.72</v>
      </c>
      <c r="F389" s="29">
        <v>6054.86</v>
      </c>
      <c r="G389" s="94"/>
      <c r="H389" s="97"/>
    </row>
    <row r="390" spans="1:8" s="5" customFormat="1" ht="12.75">
      <c r="A390" s="88"/>
      <c r="B390" s="91"/>
      <c r="C390" s="28" t="s">
        <v>15</v>
      </c>
      <c r="D390" s="29">
        <v>0</v>
      </c>
      <c r="E390" s="29">
        <v>0</v>
      </c>
      <c r="F390" s="29">
        <v>0</v>
      </c>
      <c r="G390" s="94"/>
      <c r="H390" s="97"/>
    </row>
    <row r="391" spans="1:8" s="5" customFormat="1" ht="47.25" customHeight="1" thickBot="1">
      <c r="A391" s="89"/>
      <c r="B391" s="92"/>
      <c r="C391" s="30" t="s">
        <v>16</v>
      </c>
      <c r="D391" s="31">
        <v>0</v>
      </c>
      <c r="E391" s="31">
        <v>0</v>
      </c>
      <c r="F391" s="31">
        <v>0</v>
      </c>
      <c r="G391" s="95"/>
      <c r="H391" s="98"/>
    </row>
    <row r="392" spans="1:8" s="5" customFormat="1" ht="12.75">
      <c r="A392" s="87" t="s">
        <v>32</v>
      </c>
      <c r="B392" s="90" t="s">
        <v>123</v>
      </c>
      <c r="C392" s="26" t="s">
        <v>13</v>
      </c>
      <c r="D392" s="27">
        <v>0</v>
      </c>
      <c r="E392" s="27">
        <v>0</v>
      </c>
      <c r="F392" s="27">
        <v>0</v>
      </c>
      <c r="G392" s="93">
        <f>SUM(F392:F395)/SUM(D392:D395)</f>
        <v>0</v>
      </c>
      <c r="H392" s="96"/>
    </row>
    <row r="393" spans="1:8" s="5" customFormat="1" ht="12.75">
      <c r="A393" s="88"/>
      <c r="B393" s="91"/>
      <c r="C393" s="28" t="s">
        <v>14</v>
      </c>
      <c r="D393" s="29">
        <v>1154.2</v>
      </c>
      <c r="E393" s="29">
        <v>288.55</v>
      </c>
      <c r="F393" s="29">
        <v>0</v>
      </c>
      <c r="G393" s="94"/>
      <c r="H393" s="97"/>
    </row>
    <row r="394" spans="1:8" s="5" customFormat="1" ht="12.75">
      <c r="A394" s="88"/>
      <c r="B394" s="91"/>
      <c r="C394" s="28" t="s">
        <v>15</v>
      </c>
      <c r="D394" s="29">
        <v>0</v>
      </c>
      <c r="E394" s="29">
        <v>0</v>
      </c>
      <c r="F394" s="29">
        <v>0</v>
      </c>
      <c r="G394" s="94"/>
      <c r="H394" s="97"/>
    </row>
    <row r="395" spans="1:8" s="5" customFormat="1" ht="47.25" customHeight="1" thickBot="1">
      <c r="A395" s="89"/>
      <c r="B395" s="92"/>
      <c r="C395" s="30" t="s">
        <v>16</v>
      </c>
      <c r="D395" s="31">
        <v>0</v>
      </c>
      <c r="E395" s="31">
        <v>0</v>
      </c>
      <c r="F395" s="31">
        <v>0</v>
      </c>
      <c r="G395" s="95"/>
      <c r="H395" s="98"/>
    </row>
    <row r="396" spans="1:8" s="5" customFormat="1" ht="12.75">
      <c r="A396" s="87" t="s">
        <v>33</v>
      </c>
      <c r="B396" s="90" t="s">
        <v>124</v>
      </c>
      <c r="C396" s="26" t="s">
        <v>13</v>
      </c>
      <c r="D396" s="27">
        <v>0</v>
      </c>
      <c r="E396" s="27">
        <v>0</v>
      </c>
      <c r="F396" s="27">
        <v>0</v>
      </c>
      <c r="G396" s="93">
        <f>SUM(F396:F399)/SUM(D396:D399)</f>
        <v>0.42701722746903326</v>
      </c>
      <c r="H396" s="96"/>
    </row>
    <row r="397" spans="1:8" s="5" customFormat="1" ht="12.75">
      <c r="A397" s="88"/>
      <c r="B397" s="91"/>
      <c r="C397" s="28" t="s">
        <v>14</v>
      </c>
      <c r="D397" s="29">
        <v>21071</v>
      </c>
      <c r="E397" s="29">
        <v>9217.75</v>
      </c>
      <c r="F397" s="29">
        <v>8997.68</v>
      </c>
      <c r="G397" s="94"/>
      <c r="H397" s="97"/>
    </row>
    <row r="398" spans="1:8" s="5" customFormat="1" ht="12.75">
      <c r="A398" s="88"/>
      <c r="B398" s="91"/>
      <c r="C398" s="28" t="s">
        <v>15</v>
      </c>
      <c r="D398" s="29">
        <v>0</v>
      </c>
      <c r="E398" s="29">
        <v>0</v>
      </c>
      <c r="F398" s="29">
        <v>0</v>
      </c>
      <c r="G398" s="94"/>
      <c r="H398" s="97"/>
    </row>
    <row r="399" spans="1:8" s="5" customFormat="1" ht="47.25" customHeight="1" thickBot="1">
      <c r="A399" s="89"/>
      <c r="B399" s="92"/>
      <c r="C399" s="30" t="s">
        <v>16</v>
      </c>
      <c r="D399" s="31">
        <v>0</v>
      </c>
      <c r="E399" s="31">
        <v>0</v>
      </c>
      <c r="F399" s="31">
        <v>0</v>
      </c>
      <c r="G399" s="95"/>
      <c r="H399" s="98"/>
    </row>
    <row r="400" spans="1:8" s="5" customFormat="1" ht="12.75">
      <c r="A400" s="87" t="s">
        <v>50</v>
      </c>
      <c r="B400" s="90" t="s">
        <v>125</v>
      </c>
      <c r="C400" s="26" t="s">
        <v>13</v>
      </c>
      <c r="D400" s="27">
        <v>0</v>
      </c>
      <c r="E400" s="27">
        <v>0</v>
      </c>
      <c r="F400" s="27">
        <v>0</v>
      </c>
      <c r="G400" s="93">
        <f>SUM(F400:F403)/SUM(D400:D403)</f>
        <v>0.4207070707070707</v>
      </c>
      <c r="H400" s="96"/>
    </row>
    <row r="401" spans="1:8" s="5" customFormat="1" ht="12.75">
      <c r="A401" s="88"/>
      <c r="B401" s="91"/>
      <c r="C401" s="28" t="s">
        <v>14</v>
      </c>
      <c r="D401" s="29">
        <v>594</v>
      </c>
      <c r="E401" s="29">
        <v>258.5</v>
      </c>
      <c r="F401" s="29">
        <v>249.9</v>
      </c>
      <c r="G401" s="94"/>
      <c r="H401" s="97"/>
    </row>
    <row r="402" spans="1:8" s="5" customFormat="1" ht="12.75">
      <c r="A402" s="88"/>
      <c r="B402" s="91"/>
      <c r="C402" s="28" t="s">
        <v>15</v>
      </c>
      <c r="D402" s="29">
        <v>0</v>
      </c>
      <c r="E402" s="29">
        <v>0</v>
      </c>
      <c r="F402" s="29">
        <v>0</v>
      </c>
      <c r="G402" s="94"/>
      <c r="H402" s="97"/>
    </row>
    <row r="403" spans="1:8" s="5" customFormat="1" ht="92.25" customHeight="1" thickBot="1">
      <c r="A403" s="89"/>
      <c r="B403" s="92"/>
      <c r="C403" s="30" t="s">
        <v>16</v>
      </c>
      <c r="D403" s="31">
        <v>0</v>
      </c>
      <c r="E403" s="31">
        <v>0</v>
      </c>
      <c r="F403" s="31">
        <v>0</v>
      </c>
      <c r="G403" s="95"/>
      <c r="H403" s="98"/>
    </row>
    <row r="404" spans="1:8" s="5" customFormat="1" ht="12.75">
      <c r="A404" s="87" t="s">
        <v>53</v>
      </c>
      <c r="B404" s="90" t="s">
        <v>126</v>
      </c>
      <c r="C404" s="26" t="s">
        <v>13</v>
      </c>
      <c r="D404" s="27">
        <v>0</v>
      </c>
      <c r="E404" s="27">
        <v>0</v>
      </c>
      <c r="F404" s="27">
        <v>0</v>
      </c>
      <c r="G404" s="93">
        <f>SUM(F404:F407)/SUM(D404:D407)</f>
        <v>0</v>
      </c>
      <c r="H404" s="96"/>
    </row>
    <row r="405" spans="1:8" s="5" customFormat="1" ht="12.75">
      <c r="A405" s="88"/>
      <c r="B405" s="91"/>
      <c r="C405" s="28" t="s">
        <v>14</v>
      </c>
      <c r="D405" s="29">
        <v>80</v>
      </c>
      <c r="E405" s="29">
        <v>80</v>
      </c>
      <c r="F405" s="29">
        <v>0</v>
      </c>
      <c r="G405" s="94"/>
      <c r="H405" s="97"/>
    </row>
    <row r="406" spans="1:8" s="5" customFormat="1" ht="12.75">
      <c r="A406" s="88"/>
      <c r="B406" s="91"/>
      <c r="C406" s="28" t="s">
        <v>15</v>
      </c>
      <c r="D406" s="29">
        <v>0</v>
      </c>
      <c r="E406" s="29">
        <v>0</v>
      </c>
      <c r="F406" s="29">
        <v>0</v>
      </c>
      <c r="G406" s="94"/>
      <c r="H406" s="97"/>
    </row>
    <row r="407" spans="1:8" s="5" customFormat="1" ht="64.5" customHeight="1" thickBot="1">
      <c r="A407" s="89"/>
      <c r="B407" s="92"/>
      <c r="C407" s="30" t="s">
        <v>16</v>
      </c>
      <c r="D407" s="31">
        <v>0</v>
      </c>
      <c r="E407" s="31">
        <v>0</v>
      </c>
      <c r="F407" s="31">
        <v>0</v>
      </c>
      <c r="G407" s="95"/>
      <c r="H407" s="98"/>
    </row>
    <row r="408" spans="1:8" s="5" customFormat="1" ht="12.75">
      <c r="A408" s="87" t="s">
        <v>54</v>
      </c>
      <c r="B408" s="90" t="s">
        <v>127</v>
      </c>
      <c r="C408" s="26" t="s">
        <v>13</v>
      </c>
      <c r="D408" s="27">
        <v>0</v>
      </c>
      <c r="E408" s="27">
        <v>0</v>
      </c>
      <c r="F408" s="27">
        <v>0</v>
      </c>
      <c r="G408" s="93">
        <v>0</v>
      </c>
      <c r="H408" s="96"/>
    </row>
    <row r="409" spans="1:8" s="5" customFormat="1" ht="12.75">
      <c r="A409" s="88"/>
      <c r="B409" s="91"/>
      <c r="C409" s="28" t="s">
        <v>14</v>
      </c>
      <c r="D409" s="29">
        <v>72</v>
      </c>
      <c r="E409" s="29">
        <v>0</v>
      </c>
      <c r="F409" s="29">
        <v>0</v>
      </c>
      <c r="G409" s="94"/>
      <c r="H409" s="97"/>
    </row>
    <row r="410" spans="1:8" s="5" customFormat="1" ht="12.75">
      <c r="A410" s="88"/>
      <c r="B410" s="91"/>
      <c r="C410" s="28" t="s">
        <v>15</v>
      </c>
      <c r="D410" s="29">
        <v>0</v>
      </c>
      <c r="E410" s="29">
        <v>0</v>
      </c>
      <c r="F410" s="29">
        <v>0</v>
      </c>
      <c r="G410" s="94"/>
      <c r="H410" s="97"/>
    </row>
    <row r="411" spans="1:8" s="5" customFormat="1" ht="63.75" customHeight="1" thickBot="1">
      <c r="A411" s="89"/>
      <c r="B411" s="92"/>
      <c r="C411" s="30" t="s">
        <v>16</v>
      </c>
      <c r="D411" s="31">
        <v>0</v>
      </c>
      <c r="E411" s="31">
        <v>0</v>
      </c>
      <c r="F411" s="31">
        <v>0</v>
      </c>
      <c r="G411" s="95"/>
      <c r="H411" s="98"/>
    </row>
    <row r="412" spans="1:8" s="5" customFormat="1" ht="12.75">
      <c r="A412" s="87" t="s">
        <v>63</v>
      </c>
      <c r="B412" s="90" t="s">
        <v>128</v>
      </c>
      <c r="C412" s="26" t="s">
        <v>13</v>
      </c>
      <c r="D412" s="27">
        <v>0</v>
      </c>
      <c r="E412" s="27">
        <v>0</v>
      </c>
      <c r="F412" s="27">
        <v>0</v>
      </c>
      <c r="G412" s="93">
        <f>SUM(F412:F415)/SUM(D412:D415)</f>
        <v>0.8705750560119493</v>
      </c>
      <c r="H412" s="96"/>
    </row>
    <row r="413" spans="1:8" s="5" customFormat="1" ht="12.75">
      <c r="A413" s="88"/>
      <c r="B413" s="91"/>
      <c r="C413" s="28" t="s">
        <v>14</v>
      </c>
      <c r="D413" s="29">
        <v>1339</v>
      </c>
      <c r="E413" s="29">
        <v>1169</v>
      </c>
      <c r="F413" s="29">
        <v>1165.7</v>
      </c>
      <c r="G413" s="94"/>
      <c r="H413" s="97"/>
    </row>
    <row r="414" spans="1:8" s="5" customFormat="1" ht="12.75">
      <c r="A414" s="88"/>
      <c r="B414" s="91"/>
      <c r="C414" s="28" t="s">
        <v>15</v>
      </c>
      <c r="D414" s="29">
        <v>0</v>
      </c>
      <c r="E414" s="29">
        <v>0</v>
      </c>
      <c r="F414" s="29">
        <v>0</v>
      </c>
      <c r="G414" s="94"/>
      <c r="H414" s="97"/>
    </row>
    <row r="415" spans="1:8" s="5" customFormat="1" ht="126" customHeight="1" thickBot="1">
      <c r="A415" s="89"/>
      <c r="B415" s="92"/>
      <c r="C415" s="30" t="s">
        <v>16</v>
      </c>
      <c r="D415" s="31">
        <v>0</v>
      </c>
      <c r="E415" s="31">
        <v>0</v>
      </c>
      <c r="F415" s="31">
        <v>0</v>
      </c>
      <c r="G415" s="95"/>
      <c r="H415" s="98"/>
    </row>
    <row r="416" spans="1:8" s="5" customFormat="1" ht="12.75">
      <c r="A416" s="87" t="s">
        <v>65</v>
      </c>
      <c r="B416" s="90" t="s">
        <v>129</v>
      </c>
      <c r="C416" s="26" t="s">
        <v>13</v>
      </c>
      <c r="D416" s="27">
        <v>0</v>
      </c>
      <c r="E416" s="27">
        <v>0</v>
      </c>
      <c r="F416" s="27">
        <v>0</v>
      </c>
      <c r="G416" s="93">
        <f>SUM(F416:F419)/SUM(D416:D419)</f>
        <v>0.3768306010928961</v>
      </c>
      <c r="H416" s="96"/>
    </row>
    <row r="417" spans="1:8" s="5" customFormat="1" ht="12.75">
      <c r="A417" s="88"/>
      <c r="B417" s="91"/>
      <c r="C417" s="28" t="s">
        <v>14</v>
      </c>
      <c r="D417" s="29">
        <v>91.5</v>
      </c>
      <c r="E417" s="29">
        <v>91.5</v>
      </c>
      <c r="F417" s="29">
        <v>34.48</v>
      </c>
      <c r="G417" s="94"/>
      <c r="H417" s="97"/>
    </row>
    <row r="418" spans="1:8" s="5" customFormat="1" ht="12.75">
      <c r="A418" s="88"/>
      <c r="B418" s="91"/>
      <c r="C418" s="28" t="s">
        <v>15</v>
      </c>
      <c r="D418" s="29">
        <v>0</v>
      </c>
      <c r="E418" s="29">
        <v>0</v>
      </c>
      <c r="F418" s="29">
        <v>0</v>
      </c>
      <c r="G418" s="94"/>
      <c r="H418" s="97"/>
    </row>
    <row r="419" spans="1:8" s="5" customFormat="1" ht="63.75" customHeight="1" thickBot="1">
      <c r="A419" s="89"/>
      <c r="B419" s="92"/>
      <c r="C419" s="30" t="s">
        <v>16</v>
      </c>
      <c r="D419" s="31">
        <v>0</v>
      </c>
      <c r="E419" s="31">
        <v>0</v>
      </c>
      <c r="F419" s="31">
        <v>0</v>
      </c>
      <c r="G419" s="95"/>
      <c r="H419" s="98"/>
    </row>
    <row r="420" spans="1:8" s="5" customFormat="1" ht="12.75">
      <c r="A420" s="87" t="s">
        <v>67</v>
      </c>
      <c r="B420" s="90" t="s">
        <v>130</v>
      </c>
      <c r="C420" s="26" t="s">
        <v>13</v>
      </c>
      <c r="D420" s="27">
        <v>87.56</v>
      </c>
      <c r="E420" s="27">
        <v>87.56</v>
      </c>
      <c r="F420" s="27">
        <v>87.56</v>
      </c>
      <c r="G420" s="93">
        <f>SUM(F420:F423)/SUM(D420:D423)</f>
        <v>0.24620861218500067</v>
      </c>
      <c r="H420" s="96"/>
    </row>
    <row r="421" spans="1:8" s="5" customFormat="1" ht="12.75">
      <c r="A421" s="88"/>
      <c r="B421" s="91"/>
      <c r="C421" s="28" t="s">
        <v>14</v>
      </c>
      <c r="D421" s="29">
        <v>12812.07</v>
      </c>
      <c r="E421" s="29">
        <v>12812.07</v>
      </c>
      <c r="F421" s="29">
        <v>3088.44</v>
      </c>
      <c r="G421" s="94"/>
      <c r="H421" s="97"/>
    </row>
    <row r="422" spans="1:8" s="5" customFormat="1" ht="12.75">
      <c r="A422" s="88"/>
      <c r="B422" s="91"/>
      <c r="C422" s="28" t="s">
        <v>15</v>
      </c>
      <c r="D422" s="29">
        <v>0</v>
      </c>
      <c r="E422" s="29">
        <v>0</v>
      </c>
      <c r="F422" s="29">
        <v>0</v>
      </c>
      <c r="G422" s="94"/>
      <c r="H422" s="97"/>
    </row>
    <row r="423" spans="1:8" s="5" customFormat="1" ht="47.25" customHeight="1" thickBot="1">
      <c r="A423" s="89"/>
      <c r="B423" s="92"/>
      <c r="C423" s="30" t="s">
        <v>16</v>
      </c>
      <c r="D423" s="31">
        <v>0</v>
      </c>
      <c r="E423" s="31">
        <v>0</v>
      </c>
      <c r="F423" s="31">
        <v>0</v>
      </c>
      <c r="G423" s="95"/>
      <c r="H423" s="98"/>
    </row>
    <row r="424" spans="1:8" ht="13.5" thickBot="1">
      <c r="A424" s="108" t="s">
        <v>69</v>
      </c>
      <c r="B424" s="111" t="s">
        <v>24</v>
      </c>
      <c r="C424" s="34" t="s">
        <v>13</v>
      </c>
      <c r="D424" s="35">
        <f aca="true" t="shared" si="34" ref="D424:F427">D376</f>
        <v>394.16</v>
      </c>
      <c r="E424" s="35">
        <f t="shared" si="34"/>
        <v>257.53999999999996</v>
      </c>
      <c r="F424" s="35">
        <f t="shared" si="34"/>
        <v>257.53999999999996</v>
      </c>
      <c r="G424" s="114">
        <f>SUM(F424:F427)/SUM(D424:D427)</f>
        <v>0.38852281796124016</v>
      </c>
      <c r="H424" s="117"/>
    </row>
    <row r="425" spans="1:8" ht="13.5" thickBot="1">
      <c r="A425" s="109"/>
      <c r="B425" s="112"/>
      <c r="C425" s="36" t="s">
        <v>14</v>
      </c>
      <c r="D425" s="35">
        <f t="shared" si="34"/>
        <v>56782.07</v>
      </c>
      <c r="E425" s="35">
        <f t="shared" si="34"/>
        <v>33133.09</v>
      </c>
      <c r="F425" s="35">
        <f t="shared" si="34"/>
        <v>21956.73</v>
      </c>
      <c r="G425" s="115"/>
      <c r="H425" s="118"/>
    </row>
    <row r="426" spans="1:8" ht="13.5" thickBot="1">
      <c r="A426" s="109"/>
      <c r="B426" s="112"/>
      <c r="C426" s="36" t="s">
        <v>15</v>
      </c>
      <c r="D426" s="35">
        <f t="shared" si="34"/>
        <v>0</v>
      </c>
      <c r="E426" s="35">
        <f t="shared" si="34"/>
        <v>0</v>
      </c>
      <c r="F426" s="35">
        <f t="shared" si="34"/>
        <v>0</v>
      </c>
      <c r="G426" s="115"/>
      <c r="H426" s="118"/>
    </row>
    <row r="427" spans="1:8" ht="13.5" thickBot="1">
      <c r="A427" s="110"/>
      <c r="B427" s="113"/>
      <c r="C427" s="37" t="s">
        <v>16</v>
      </c>
      <c r="D427" s="35">
        <f t="shared" si="34"/>
        <v>0</v>
      </c>
      <c r="E427" s="35">
        <f t="shared" si="34"/>
        <v>0</v>
      </c>
      <c r="F427" s="35">
        <f t="shared" si="34"/>
        <v>0</v>
      </c>
      <c r="G427" s="116"/>
      <c r="H427" s="119"/>
    </row>
    <row r="428" spans="1:8" ht="12.75">
      <c r="A428" s="120" t="s">
        <v>131</v>
      </c>
      <c r="B428" s="123" t="s">
        <v>25</v>
      </c>
      <c r="C428" s="81" t="s">
        <v>13</v>
      </c>
      <c r="D428" s="82">
        <f aca="true" t="shared" si="35" ref="D428:F430">D371+D424</f>
        <v>394.16</v>
      </c>
      <c r="E428" s="82">
        <f t="shared" si="35"/>
        <v>257.53999999999996</v>
      </c>
      <c r="F428" s="82">
        <f t="shared" si="35"/>
        <v>257.53999999999996</v>
      </c>
      <c r="G428" s="126">
        <f>SUM(F428:F431)/SUM(D428:D431)</f>
        <v>0.38489644729437006</v>
      </c>
      <c r="H428" s="129"/>
    </row>
    <row r="429" spans="1:8" ht="12.75">
      <c r="A429" s="121"/>
      <c r="B429" s="124"/>
      <c r="C429" s="83" t="s">
        <v>14</v>
      </c>
      <c r="D429" s="85">
        <f t="shared" si="35"/>
        <v>57126.07</v>
      </c>
      <c r="E429" s="85">
        <f t="shared" si="35"/>
        <v>33477.09</v>
      </c>
      <c r="F429" s="85">
        <f t="shared" si="35"/>
        <v>21956.73</v>
      </c>
      <c r="G429" s="127"/>
      <c r="H429" s="130"/>
    </row>
    <row r="430" spans="1:8" ht="12.75">
      <c r="A430" s="121"/>
      <c r="B430" s="124"/>
      <c r="C430" s="83" t="s">
        <v>15</v>
      </c>
      <c r="D430" s="85">
        <f t="shared" si="35"/>
        <v>11049.2</v>
      </c>
      <c r="E430" s="85">
        <f t="shared" si="35"/>
        <v>4177.86</v>
      </c>
      <c r="F430" s="85">
        <f t="shared" si="35"/>
        <v>4177.86</v>
      </c>
      <c r="G430" s="127"/>
      <c r="H430" s="130"/>
    </row>
    <row r="431" spans="1:8" ht="13.5" thickBot="1">
      <c r="A431" s="122"/>
      <c r="B431" s="125"/>
      <c r="C431" s="84" t="s">
        <v>16</v>
      </c>
      <c r="D431" s="86">
        <f>D374</f>
        <v>0</v>
      </c>
      <c r="E431" s="86">
        <f>E374</f>
        <v>0</v>
      </c>
      <c r="F431" s="86">
        <f>F374</f>
        <v>0</v>
      </c>
      <c r="G431" s="128"/>
      <c r="H431" s="131"/>
    </row>
    <row r="432" spans="1:8" ht="53.25" customHeight="1">
      <c r="A432" s="64" t="s">
        <v>1</v>
      </c>
      <c r="B432" s="65"/>
      <c r="C432" s="132" t="s">
        <v>292</v>
      </c>
      <c r="D432" s="132"/>
      <c r="E432" s="132"/>
      <c r="F432" s="132"/>
      <c r="G432" s="132"/>
      <c r="H432" s="133"/>
    </row>
    <row r="433" spans="1:8" ht="15">
      <c r="A433" s="66" t="s">
        <v>2</v>
      </c>
      <c r="B433" s="67"/>
      <c r="C433" s="68" t="s">
        <v>310</v>
      </c>
      <c r="D433" s="69"/>
      <c r="E433" s="69"/>
      <c r="F433" s="69"/>
      <c r="G433" s="70"/>
      <c r="H433" s="71"/>
    </row>
    <row r="434" spans="1:9" ht="18" customHeight="1" thickBot="1">
      <c r="A434" s="72" t="s">
        <v>3</v>
      </c>
      <c r="B434" s="73"/>
      <c r="C434" s="74" t="s">
        <v>132</v>
      </c>
      <c r="D434" s="75"/>
      <c r="E434" s="75"/>
      <c r="F434" s="75"/>
      <c r="G434" s="76"/>
      <c r="H434" s="77"/>
      <c r="I434" s="8"/>
    </row>
    <row r="435" spans="1:8" ht="102.75" thickBot="1">
      <c r="A435" s="15" t="s">
        <v>4</v>
      </c>
      <c r="B435" s="16" t="s">
        <v>5</v>
      </c>
      <c r="C435" s="16" t="s">
        <v>6</v>
      </c>
      <c r="D435" s="17" t="s">
        <v>7</v>
      </c>
      <c r="E435" s="17" t="s">
        <v>8</v>
      </c>
      <c r="F435" s="17" t="s">
        <v>9</v>
      </c>
      <c r="G435" s="16" t="s">
        <v>10</v>
      </c>
      <c r="H435" s="18" t="s">
        <v>11</v>
      </c>
    </row>
    <row r="436" spans="1:8" ht="45.75" customHeight="1" thickBot="1">
      <c r="A436" s="134" t="s">
        <v>133</v>
      </c>
      <c r="B436" s="135"/>
      <c r="C436" s="135"/>
      <c r="D436" s="135"/>
      <c r="E436" s="135"/>
      <c r="F436" s="135"/>
      <c r="G436" s="135"/>
      <c r="H436" s="136"/>
    </row>
    <row r="437" spans="1:8" s="4" customFormat="1" ht="12.75">
      <c r="A437" s="99" t="s">
        <v>318</v>
      </c>
      <c r="B437" s="102" t="s">
        <v>286</v>
      </c>
      <c r="C437" s="20" t="s">
        <v>13</v>
      </c>
      <c r="D437" s="21">
        <f aca="true" t="shared" si="36" ref="D437:F440">D441</f>
        <v>0</v>
      </c>
      <c r="E437" s="21">
        <f t="shared" si="36"/>
        <v>0</v>
      </c>
      <c r="F437" s="21">
        <f t="shared" si="36"/>
        <v>0</v>
      </c>
      <c r="G437" s="93">
        <f>SUM(F437:F440)/SUM(D437:D440)</f>
        <v>0.39025</v>
      </c>
      <c r="H437" s="105"/>
    </row>
    <row r="438" spans="1:8" s="4" customFormat="1" ht="12.75">
      <c r="A438" s="100"/>
      <c r="B438" s="103"/>
      <c r="C438" s="22" t="s">
        <v>14</v>
      </c>
      <c r="D438" s="23">
        <f t="shared" si="36"/>
        <v>0</v>
      </c>
      <c r="E438" s="23">
        <f t="shared" si="36"/>
        <v>0</v>
      </c>
      <c r="F438" s="23">
        <f t="shared" si="36"/>
        <v>0</v>
      </c>
      <c r="G438" s="94"/>
      <c r="H438" s="106"/>
    </row>
    <row r="439" spans="1:8" s="4" customFormat="1" ht="12.75">
      <c r="A439" s="100"/>
      <c r="B439" s="103"/>
      <c r="C439" s="22" t="s">
        <v>15</v>
      </c>
      <c r="D439" s="23">
        <f>D443</f>
        <v>400</v>
      </c>
      <c r="E439" s="23">
        <f>E443</f>
        <v>156.1</v>
      </c>
      <c r="F439" s="23">
        <f>F443</f>
        <v>156.1</v>
      </c>
      <c r="G439" s="94"/>
      <c r="H439" s="106"/>
    </row>
    <row r="440" spans="1:8" s="4" customFormat="1" ht="57" customHeight="1" thickBot="1">
      <c r="A440" s="101"/>
      <c r="B440" s="104"/>
      <c r="C440" s="24" t="s">
        <v>16</v>
      </c>
      <c r="D440" s="25">
        <f t="shared" si="36"/>
        <v>0</v>
      </c>
      <c r="E440" s="25">
        <f t="shared" si="36"/>
        <v>0</v>
      </c>
      <c r="F440" s="25">
        <f t="shared" si="36"/>
        <v>0</v>
      </c>
      <c r="G440" s="95"/>
      <c r="H440" s="107"/>
    </row>
    <row r="441" spans="1:8" ht="30" customHeight="1">
      <c r="A441" s="88" t="s">
        <v>17</v>
      </c>
      <c r="B441" s="91" t="s">
        <v>287</v>
      </c>
      <c r="C441" s="32" t="s">
        <v>13</v>
      </c>
      <c r="D441" s="33">
        <v>0</v>
      </c>
      <c r="E441" s="33">
        <v>0</v>
      </c>
      <c r="F441" s="33">
        <v>0</v>
      </c>
      <c r="G441" s="93">
        <f>SUM(F441:F444)/SUM(D441:D444)</f>
        <v>0.39025</v>
      </c>
      <c r="H441" s="96"/>
    </row>
    <row r="442" spans="1:8" ht="25.5" customHeight="1">
      <c r="A442" s="88"/>
      <c r="B442" s="91"/>
      <c r="C442" s="28" t="s">
        <v>14</v>
      </c>
      <c r="D442" s="29">
        <v>0</v>
      </c>
      <c r="E442" s="29">
        <v>0</v>
      </c>
      <c r="F442" s="29">
        <v>0</v>
      </c>
      <c r="G442" s="94"/>
      <c r="H442" s="97"/>
    </row>
    <row r="443" spans="1:8" ht="26.25" customHeight="1">
      <c r="A443" s="88"/>
      <c r="B443" s="91"/>
      <c r="C443" s="28" t="s">
        <v>15</v>
      </c>
      <c r="D443" s="29">
        <v>400</v>
      </c>
      <c r="E443" s="29">
        <v>156.1</v>
      </c>
      <c r="F443" s="29">
        <v>156.1</v>
      </c>
      <c r="G443" s="94"/>
      <c r="H443" s="97"/>
    </row>
    <row r="444" spans="1:8" ht="32.25" customHeight="1" thickBot="1">
      <c r="A444" s="89"/>
      <c r="B444" s="92"/>
      <c r="C444" s="30" t="s">
        <v>16</v>
      </c>
      <c r="D444" s="31">
        <v>0</v>
      </c>
      <c r="E444" s="31">
        <v>0</v>
      </c>
      <c r="F444" s="31">
        <v>0</v>
      </c>
      <c r="G444" s="95"/>
      <c r="H444" s="98"/>
    </row>
    <row r="445" spans="1:8" ht="13.5" thickBot="1">
      <c r="A445" s="108" t="s">
        <v>20</v>
      </c>
      <c r="B445" s="111" t="s">
        <v>24</v>
      </c>
      <c r="C445" s="34" t="s">
        <v>13</v>
      </c>
      <c r="D445" s="35">
        <f aca="true" t="shared" si="37" ref="D445:F448">D437</f>
        <v>0</v>
      </c>
      <c r="E445" s="35">
        <f t="shared" si="37"/>
        <v>0</v>
      </c>
      <c r="F445" s="35">
        <f t="shared" si="37"/>
        <v>0</v>
      </c>
      <c r="G445" s="114">
        <f>SUM(F445:F448)/SUM(D445:D448)</f>
        <v>0.39025</v>
      </c>
      <c r="H445" s="117"/>
    </row>
    <row r="446" spans="1:8" ht="13.5" thickBot="1">
      <c r="A446" s="109"/>
      <c r="B446" s="112"/>
      <c r="C446" s="36" t="s">
        <v>14</v>
      </c>
      <c r="D446" s="35">
        <f t="shared" si="37"/>
        <v>0</v>
      </c>
      <c r="E446" s="35">
        <f t="shared" si="37"/>
        <v>0</v>
      </c>
      <c r="F446" s="35">
        <f t="shared" si="37"/>
        <v>0</v>
      </c>
      <c r="G446" s="115"/>
      <c r="H446" s="118"/>
    </row>
    <row r="447" spans="1:8" ht="13.5" thickBot="1">
      <c r="A447" s="109"/>
      <c r="B447" s="112"/>
      <c r="C447" s="36" t="s">
        <v>15</v>
      </c>
      <c r="D447" s="35">
        <f t="shared" si="37"/>
        <v>400</v>
      </c>
      <c r="E447" s="35">
        <f t="shared" si="37"/>
        <v>156.1</v>
      </c>
      <c r="F447" s="35">
        <f t="shared" si="37"/>
        <v>156.1</v>
      </c>
      <c r="G447" s="115"/>
      <c r="H447" s="118"/>
    </row>
    <row r="448" spans="1:8" ht="13.5" thickBot="1">
      <c r="A448" s="110"/>
      <c r="B448" s="113"/>
      <c r="C448" s="37" t="s">
        <v>16</v>
      </c>
      <c r="D448" s="35">
        <f t="shared" si="37"/>
        <v>0</v>
      </c>
      <c r="E448" s="35">
        <f t="shared" si="37"/>
        <v>0</v>
      </c>
      <c r="F448" s="35">
        <f t="shared" si="37"/>
        <v>0</v>
      </c>
      <c r="G448" s="116"/>
      <c r="H448" s="119"/>
    </row>
    <row r="449" spans="1:8" ht="37.5" customHeight="1" thickBot="1">
      <c r="A449" s="134" t="s">
        <v>134</v>
      </c>
      <c r="B449" s="135"/>
      <c r="C449" s="135"/>
      <c r="D449" s="135"/>
      <c r="E449" s="135"/>
      <c r="F449" s="135"/>
      <c r="G449" s="135"/>
      <c r="H449" s="136"/>
    </row>
    <row r="450" spans="1:8" s="4" customFormat="1" ht="12.75">
      <c r="A450" s="99" t="s">
        <v>27</v>
      </c>
      <c r="B450" s="102" t="s">
        <v>197</v>
      </c>
      <c r="C450" s="20" t="s">
        <v>13</v>
      </c>
      <c r="D450" s="21">
        <f aca="true" t="shared" si="38" ref="D450:F453">D454</f>
        <v>0</v>
      </c>
      <c r="E450" s="21">
        <f t="shared" si="38"/>
        <v>0</v>
      </c>
      <c r="F450" s="21">
        <f t="shared" si="38"/>
        <v>0</v>
      </c>
      <c r="G450" s="93">
        <f>SUM(F450:F453)/SUM(D450:D453)</f>
        <v>0.5590199435024831</v>
      </c>
      <c r="H450" s="105"/>
    </row>
    <row r="451" spans="1:8" s="4" customFormat="1" ht="12.75">
      <c r="A451" s="100"/>
      <c r="B451" s="103"/>
      <c r="C451" s="22" t="s">
        <v>14</v>
      </c>
      <c r="D451" s="23">
        <f t="shared" si="38"/>
        <v>0</v>
      </c>
      <c r="E451" s="23">
        <f t="shared" si="38"/>
        <v>0</v>
      </c>
      <c r="F451" s="23">
        <f t="shared" si="38"/>
        <v>0</v>
      </c>
      <c r="G451" s="94"/>
      <c r="H451" s="106"/>
    </row>
    <row r="452" spans="1:8" s="4" customFormat="1" ht="12.75">
      <c r="A452" s="100"/>
      <c r="B452" s="103"/>
      <c r="C452" s="22" t="s">
        <v>15</v>
      </c>
      <c r="D452" s="23">
        <f t="shared" si="38"/>
        <v>33063.4</v>
      </c>
      <c r="E452" s="23">
        <f t="shared" si="38"/>
        <v>18483.1</v>
      </c>
      <c r="F452" s="23">
        <f t="shared" si="38"/>
        <v>18483.1</v>
      </c>
      <c r="G452" s="94"/>
      <c r="H452" s="106"/>
    </row>
    <row r="453" spans="1:8" s="4" customFormat="1" ht="27.75" customHeight="1" thickBot="1">
      <c r="A453" s="101"/>
      <c r="B453" s="104"/>
      <c r="C453" s="24" t="s">
        <v>16</v>
      </c>
      <c r="D453" s="25">
        <f t="shared" si="38"/>
        <v>0</v>
      </c>
      <c r="E453" s="25">
        <f t="shared" si="38"/>
        <v>0</v>
      </c>
      <c r="F453" s="25">
        <f t="shared" si="38"/>
        <v>0</v>
      </c>
      <c r="G453" s="95"/>
      <c r="H453" s="107"/>
    </row>
    <row r="454" spans="1:8" s="5" customFormat="1" ht="12.75">
      <c r="A454" s="87" t="s">
        <v>28</v>
      </c>
      <c r="B454" s="90" t="s">
        <v>135</v>
      </c>
      <c r="C454" s="26" t="s">
        <v>13</v>
      </c>
      <c r="D454" s="27">
        <v>0</v>
      </c>
      <c r="E454" s="27">
        <v>0</v>
      </c>
      <c r="F454" s="27">
        <v>0</v>
      </c>
      <c r="G454" s="93">
        <f>SUM(F454:F457)/SUM(D454:D457)</f>
        <v>0.5590199435024831</v>
      </c>
      <c r="H454" s="96"/>
    </row>
    <row r="455" spans="1:8" s="5" customFormat="1" ht="12.75">
      <c r="A455" s="88"/>
      <c r="B455" s="91"/>
      <c r="C455" s="28" t="s">
        <v>14</v>
      </c>
      <c r="D455" s="29">
        <v>0</v>
      </c>
      <c r="E455" s="29">
        <v>0</v>
      </c>
      <c r="F455" s="29">
        <v>0</v>
      </c>
      <c r="G455" s="94"/>
      <c r="H455" s="97"/>
    </row>
    <row r="456" spans="1:8" s="5" customFormat="1" ht="12.75">
      <c r="A456" s="88"/>
      <c r="B456" s="91"/>
      <c r="C456" s="28" t="s">
        <v>15</v>
      </c>
      <c r="D456" s="29">
        <v>33063.4</v>
      </c>
      <c r="E456" s="29">
        <v>18483.1</v>
      </c>
      <c r="F456" s="29">
        <v>18483.1</v>
      </c>
      <c r="G456" s="94"/>
      <c r="H456" s="97"/>
    </row>
    <row r="457" spans="1:8" s="5" customFormat="1" ht="34.5" customHeight="1" thickBot="1">
      <c r="A457" s="89"/>
      <c r="B457" s="92"/>
      <c r="C457" s="30" t="s">
        <v>16</v>
      </c>
      <c r="D457" s="31">
        <v>0</v>
      </c>
      <c r="E457" s="31">
        <v>0</v>
      </c>
      <c r="F457" s="31">
        <v>0</v>
      </c>
      <c r="G457" s="95"/>
      <c r="H457" s="98"/>
    </row>
    <row r="458" spans="1:8" s="4" customFormat="1" ht="12.75">
      <c r="A458" s="99" t="s">
        <v>29</v>
      </c>
      <c r="B458" s="102" t="s">
        <v>136</v>
      </c>
      <c r="C458" s="20" t="s">
        <v>13</v>
      </c>
      <c r="D458" s="21">
        <f aca="true" t="shared" si="39" ref="D458:F461">D462+D466</f>
        <v>0</v>
      </c>
      <c r="E458" s="21">
        <f t="shared" si="39"/>
        <v>0</v>
      </c>
      <c r="F458" s="21">
        <f t="shared" si="39"/>
        <v>0</v>
      </c>
      <c r="G458" s="93">
        <f>SUM(F458:F461)/SUM(D458:D461)</f>
        <v>0.31845331656711723</v>
      </c>
      <c r="H458" s="105"/>
    </row>
    <row r="459" spans="1:8" s="4" customFormat="1" ht="12.75">
      <c r="A459" s="100"/>
      <c r="B459" s="103"/>
      <c r="C459" s="22" t="s">
        <v>14</v>
      </c>
      <c r="D459" s="23">
        <f t="shared" si="39"/>
        <v>388.8</v>
      </c>
      <c r="E459" s="23">
        <f t="shared" si="39"/>
        <v>0</v>
      </c>
      <c r="F459" s="23">
        <f t="shared" si="39"/>
        <v>0</v>
      </c>
      <c r="G459" s="94"/>
      <c r="H459" s="106"/>
    </row>
    <row r="460" spans="1:8" s="4" customFormat="1" ht="12.75">
      <c r="A460" s="100"/>
      <c r="B460" s="103"/>
      <c r="C460" s="22" t="s">
        <v>15</v>
      </c>
      <c r="D460" s="23">
        <f t="shared" si="39"/>
        <v>883.6</v>
      </c>
      <c r="E460" s="23">
        <f t="shared" si="39"/>
        <v>405.2</v>
      </c>
      <c r="F460" s="23">
        <f>F464+F468</f>
        <v>405.2</v>
      </c>
      <c r="G460" s="94"/>
      <c r="H460" s="106"/>
    </row>
    <row r="461" spans="1:8" s="4" customFormat="1" ht="27.75" customHeight="1" thickBot="1">
      <c r="A461" s="101"/>
      <c r="B461" s="104"/>
      <c r="C461" s="24" t="s">
        <v>16</v>
      </c>
      <c r="D461" s="25">
        <f t="shared" si="39"/>
        <v>0</v>
      </c>
      <c r="E461" s="25">
        <f t="shared" si="39"/>
        <v>0</v>
      </c>
      <c r="F461" s="25">
        <f t="shared" si="39"/>
        <v>0</v>
      </c>
      <c r="G461" s="95"/>
      <c r="H461" s="107"/>
    </row>
    <row r="462" spans="1:8" s="5" customFormat="1" ht="12.75">
      <c r="A462" s="87" t="s">
        <v>30</v>
      </c>
      <c r="B462" s="90" t="s">
        <v>137</v>
      </c>
      <c r="C462" s="26" t="s">
        <v>13</v>
      </c>
      <c r="D462" s="27">
        <v>0</v>
      </c>
      <c r="E462" s="27">
        <v>0</v>
      </c>
      <c r="F462" s="27">
        <v>0</v>
      </c>
      <c r="G462" s="93">
        <f>SUM(F462:F465)/SUM(D462:D465)</f>
        <v>0.48573483577079835</v>
      </c>
      <c r="H462" s="96"/>
    </row>
    <row r="463" spans="1:8" s="5" customFormat="1" ht="12.75">
      <c r="A463" s="88"/>
      <c r="B463" s="91"/>
      <c r="C463" s="28" t="s">
        <v>14</v>
      </c>
      <c r="D463" s="29">
        <v>0</v>
      </c>
      <c r="E463" s="29">
        <v>0</v>
      </c>
      <c r="F463" s="29">
        <v>0</v>
      </c>
      <c r="G463" s="94"/>
      <c r="H463" s="97"/>
    </row>
    <row r="464" spans="1:8" s="5" customFormat="1" ht="12.75">
      <c r="A464" s="88"/>
      <c r="B464" s="91"/>
      <c r="C464" s="28" t="s">
        <v>15</v>
      </c>
      <c r="D464" s="29">
        <v>834.2</v>
      </c>
      <c r="E464" s="29">
        <v>405.2</v>
      </c>
      <c r="F464" s="29">
        <v>405.2</v>
      </c>
      <c r="G464" s="94"/>
      <c r="H464" s="97"/>
    </row>
    <row r="465" spans="1:8" s="5" customFormat="1" ht="34.5" customHeight="1" thickBot="1">
      <c r="A465" s="89"/>
      <c r="B465" s="92"/>
      <c r="C465" s="30" t="s">
        <v>16</v>
      </c>
      <c r="D465" s="31">
        <v>0</v>
      </c>
      <c r="E465" s="31">
        <v>0</v>
      </c>
      <c r="F465" s="31">
        <v>0</v>
      </c>
      <c r="G465" s="95"/>
      <c r="H465" s="98"/>
    </row>
    <row r="466" spans="1:8" s="5" customFormat="1" ht="12.75">
      <c r="A466" s="87" t="s">
        <v>31</v>
      </c>
      <c r="B466" s="90" t="s">
        <v>288</v>
      </c>
      <c r="C466" s="26" t="s">
        <v>13</v>
      </c>
      <c r="D466" s="27">
        <v>0</v>
      </c>
      <c r="E466" s="27">
        <v>0</v>
      </c>
      <c r="F466" s="27">
        <v>0</v>
      </c>
      <c r="G466" s="93">
        <f>SUM(F466:F469)/SUM(D466:D469)</f>
        <v>0</v>
      </c>
      <c r="H466" s="96"/>
    </row>
    <row r="467" spans="1:8" s="5" customFormat="1" ht="12.75">
      <c r="A467" s="88"/>
      <c r="B467" s="91"/>
      <c r="C467" s="28" t="s">
        <v>14</v>
      </c>
      <c r="D467" s="29">
        <v>388.8</v>
      </c>
      <c r="E467" s="29">
        <v>0</v>
      </c>
      <c r="F467" s="29">
        <v>0</v>
      </c>
      <c r="G467" s="94"/>
      <c r="H467" s="97"/>
    </row>
    <row r="468" spans="1:8" s="5" customFormat="1" ht="12.75">
      <c r="A468" s="88"/>
      <c r="B468" s="91"/>
      <c r="C468" s="28" t="s">
        <v>15</v>
      </c>
      <c r="D468" s="29">
        <v>49.4</v>
      </c>
      <c r="E468" s="29">
        <v>0</v>
      </c>
      <c r="F468" s="29">
        <v>0</v>
      </c>
      <c r="G468" s="94"/>
      <c r="H468" s="97"/>
    </row>
    <row r="469" spans="1:8" s="5" customFormat="1" ht="47.25" customHeight="1" thickBot="1">
      <c r="A469" s="89"/>
      <c r="B469" s="92"/>
      <c r="C469" s="30" t="s">
        <v>16</v>
      </c>
      <c r="D469" s="31">
        <v>0</v>
      </c>
      <c r="E469" s="31">
        <v>0</v>
      </c>
      <c r="F469" s="31">
        <v>0</v>
      </c>
      <c r="G469" s="95"/>
      <c r="H469" s="98"/>
    </row>
    <row r="470" spans="1:8" s="4" customFormat="1" ht="12.75">
      <c r="A470" s="99" t="s">
        <v>32</v>
      </c>
      <c r="B470" s="102" t="s">
        <v>138</v>
      </c>
      <c r="C470" s="20" t="s">
        <v>13</v>
      </c>
      <c r="D470" s="21">
        <f>D474+D478</f>
        <v>0</v>
      </c>
      <c r="E470" s="21">
        <f>E474+E478</f>
        <v>0</v>
      </c>
      <c r="F470" s="21">
        <f>F474+F478</f>
        <v>0</v>
      </c>
      <c r="G470" s="93">
        <f>SUM(F470:F473)/SUM(D470:D473)</f>
        <v>0.4376109520453197</v>
      </c>
      <c r="H470" s="105"/>
    </row>
    <row r="471" spans="1:8" s="4" customFormat="1" ht="12.75">
      <c r="A471" s="100"/>
      <c r="B471" s="103"/>
      <c r="C471" s="22" t="s">
        <v>14</v>
      </c>
      <c r="D471" s="23">
        <f>D475</f>
        <v>8508.8</v>
      </c>
      <c r="E471" s="23">
        <f>E475</f>
        <v>4028.1</v>
      </c>
      <c r="F471" s="23">
        <f>F475</f>
        <v>4028.1</v>
      </c>
      <c r="G471" s="94"/>
      <c r="H471" s="106"/>
    </row>
    <row r="472" spans="1:8" s="4" customFormat="1" ht="12.75">
      <c r="A472" s="100"/>
      <c r="B472" s="103"/>
      <c r="C472" s="22" t="s">
        <v>15</v>
      </c>
      <c r="D472" s="23">
        <f>D476+D484</f>
        <v>25683.899999999998</v>
      </c>
      <c r="E472" s="23">
        <f>E476+E484</f>
        <v>10935</v>
      </c>
      <c r="F472" s="23">
        <f>F476+F484</f>
        <v>10935</v>
      </c>
      <c r="G472" s="94"/>
      <c r="H472" s="106"/>
    </row>
    <row r="473" spans="1:8" s="4" customFormat="1" ht="27.75" customHeight="1" thickBot="1">
      <c r="A473" s="101"/>
      <c r="B473" s="104"/>
      <c r="C473" s="24" t="s">
        <v>16</v>
      </c>
      <c r="D473" s="25">
        <f>D477+D481</f>
        <v>0</v>
      </c>
      <c r="E473" s="25">
        <f>E477+E481</f>
        <v>0</v>
      </c>
      <c r="F473" s="25">
        <f>F477+F481</f>
        <v>0</v>
      </c>
      <c r="G473" s="95"/>
      <c r="H473" s="107"/>
    </row>
    <row r="474" spans="1:8" s="5" customFormat="1" ht="12.75">
      <c r="A474" s="87" t="s">
        <v>33</v>
      </c>
      <c r="B474" s="90" t="s">
        <v>139</v>
      </c>
      <c r="C474" s="26" t="s">
        <v>13</v>
      </c>
      <c r="D474" s="27">
        <v>0</v>
      </c>
      <c r="E474" s="27">
        <v>0</v>
      </c>
      <c r="F474" s="27">
        <v>0</v>
      </c>
      <c r="G474" s="93">
        <f>SUM(F474:F477)/SUM(D474:D477)</f>
        <v>0.4734040052651373</v>
      </c>
      <c r="H474" s="96"/>
    </row>
    <row r="475" spans="1:8" s="5" customFormat="1" ht="12.75">
      <c r="A475" s="88"/>
      <c r="B475" s="91"/>
      <c r="C475" s="28" t="s">
        <v>14</v>
      </c>
      <c r="D475" s="29">
        <v>8508.8</v>
      </c>
      <c r="E475" s="29">
        <v>4028.1</v>
      </c>
      <c r="F475" s="29">
        <v>4028.1</v>
      </c>
      <c r="G475" s="94"/>
      <c r="H475" s="97"/>
    </row>
    <row r="476" spans="1:8" s="5" customFormat="1" ht="12.75">
      <c r="A476" s="88"/>
      <c r="B476" s="91"/>
      <c r="C476" s="28" t="s">
        <v>15</v>
      </c>
      <c r="D476" s="29">
        <v>8508.8</v>
      </c>
      <c r="E476" s="29">
        <v>4028.1</v>
      </c>
      <c r="F476" s="29">
        <v>4028.1</v>
      </c>
      <c r="G476" s="94"/>
      <c r="H476" s="97"/>
    </row>
    <row r="477" spans="1:8" s="5" customFormat="1" ht="34.5" customHeight="1" thickBot="1">
      <c r="A477" s="89"/>
      <c r="B477" s="92"/>
      <c r="C477" s="30" t="s">
        <v>16</v>
      </c>
      <c r="D477" s="31">
        <v>0</v>
      </c>
      <c r="E477" s="31">
        <v>0</v>
      </c>
      <c r="F477" s="31">
        <v>0</v>
      </c>
      <c r="G477" s="95"/>
      <c r="H477" s="98"/>
    </row>
    <row r="478" spans="1:8" s="5" customFormat="1" ht="12.75">
      <c r="A478" s="87" t="s">
        <v>50</v>
      </c>
      <c r="B478" s="90" t="s">
        <v>140</v>
      </c>
      <c r="C478" s="26" t="s">
        <v>13</v>
      </c>
      <c r="D478" s="27">
        <v>0</v>
      </c>
      <c r="E478" s="27">
        <v>0</v>
      </c>
      <c r="F478" s="27">
        <v>0</v>
      </c>
      <c r="G478" s="93">
        <f>SUM(F478:F481)/SUM(D478:D481)</f>
        <v>0.25</v>
      </c>
      <c r="H478" s="96"/>
    </row>
    <row r="479" spans="1:8" s="5" customFormat="1" ht="12.75">
      <c r="A479" s="88"/>
      <c r="B479" s="91"/>
      <c r="C479" s="28" t="s">
        <v>14</v>
      </c>
      <c r="D479" s="29">
        <v>8508.8</v>
      </c>
      <c r="E479" s="29">
        <v>2127.2</v>
      </c>
      <c r="F479" s="29">
        <v>2127.2</v>
      </c>
      <c r="G479" s="94"/>
      <c r="H479" s="97"/>
    </row>
    <row r="480" spans="1:8" s="5" customFormat="1" ht="12.75">
      <c r="A480" s="88"/>
      <c r="B480" s="91"/>
      <c r="C480" s="28" t="s">
        <v>15</v>
      </c>
      <c r="D480" s="29">
        <v>8508.8</v>
      </c>
      <c r="E480" s="29">
        <v>2127.2</v>
      </c>
      <c r="F480" s="29">
        <v>2127.2</v>
      </c>
      <c r="G480" s="94"/>
      <c r="H480" s="97"/>
    </row>
    <row r="481" spans="1:8" s="5" customFormat="1" ht="47.25" customHeight="1" thickBot="1">
      <c r="A481" s="89"/>
      <c r="B481" s="92"/>
      <c r="C481" s="30" t="s">
        <v>16</v>
      </c>
      <c r="D481" s="31">
        <v>0</v>
      </c>
      <c r="E481" s="31">
        <v>0</v>
      </c>
      <c r="F481" s="31">
        <v>0</v>
      </c>
      <c r="G481" s="95"/>
      <c r="H481" s="98"/>
    </row>
    <row r="482" spans="1:8" s="5" customFormat="1" ht="12.75">
      <c r="A482" s="87" t="s">
        <v>53</v>
      </c>
      <c r="B482" s="90" t="s">
        <v>141</v>
      </c>
      <c r="C482" s="26" t="s">
        <v>13</v>
      </c>
      <c r="D482" s="27">
        <v>0</v>
      </c>
      <c r="E482" s="27">
        <v>0</v>
      </c>
      <c r="F482" s="27">
        <v>0</v>
      </c>
      <c r="G482" s="93">
        <f>SUM(F482:F485)/SUM(D482:D485)</f>
        <v>0.40214613015353623</v>
      </c>
      <c r="H482" s="96"/>
    </row>
    <row r="483" spans="1:8" s="5" customFormat="1" ht="12.75">
      <c r="A483" s="88"/>
      <c r="B483" s="91"/>
      <c r="C483" s="28" t="s">
        <v>14</v>
      </c>
      <c r="D483" s="29">
        <v>0</v>
      </c>
      <c r="E483" s="29">
        <v>0</v>
      </c>
      <c r="F483" s="29">
        <v>0</v>
      </c>
      <c r="G483" s="94"/>
      <c r="H483" s="97"/>
    </row>
    <row r="484" spans="1:8" s="5" customFormat="1" ht="12.75">
      <c r="A484" s="88"/>
      <c r="B484" s="91"/>
      <c r="C484" s="28" t="s">
        <v>15</v>
      </c>
      <c r="D484" s="29">
        <v>17175.1</v>
      </c>
      <c r="E484" s="29">
        <v>6906.9</v>
      </c>
      <c r="F484" s="29">
        <v>6906.9</v>
      </c>
      <c r="G484" s="94"/>
      <c r="H484" s="97"/>
    </row>
    <row r="485" spans="1:8" s="5" customFormat="1" ht="47.25" customHeight="1" thickBot="1">
      <c r="A485" s="89"/>
      <c r="B485" s="92"/>
      <c r="C485" s="30" t="s">
        <v>16</v>
      </c>
      <c r="D485" s="31">
        <v>0</v>
      </c>
      <c r="E485" s="31">
        <v>0</v>
      </c>
      <c r="F485" s="31">
        <v>0</v>
      </c>
      <c r="G485" s="95"/>
      <c r="H485" s="98"/>
    </row>
    <row r="486" spans="1:8" s="4" customFormat="1" ht="12.75">
      <c r="A486" s="99" t="s">
        <v>54</v>
      </c>
      <c r="B486" s="102" t="s">
        <v>142</v>
      </c>
      <c r="C486" s="20" t="s">
        <v>13</v>
      </c>
      <c r="D486" s="21">
        <f>D490+D494</f>
        <v>0</v>
      </c>
      <c r="E486" s="21">
        <f>E490+E494</f>
        <v>0</v>
      </c>
      <c r="F486" s="21">
        <f>F490+F494</f>
        <v>0</v>
      </c>
      <c r="G486" s="93">
        <f>SUM(F486:F489)/SUM(D486:D489)</f>
        <v>0.11082641311394437</v>
      </c>
      <c r="H486" s="105"/>
    </row>
    <row r="487" spans="1:8" s="4" customFormat="1" ht="12.75">
      <c r="A487" s="100"/>
      <c r="B487" s="103"/>
      <c r="C487" s="22" t="s">
        <v>14</v>
      </c>
      <c r="D487" s="23">
        <f aca="true" t="shared" si="40" ref="D487:F488">D491+D495+D499+D503</f>
        <v>2081.3</v>
      </c>
      <c r="E487" s="23">
        <f t="shared" si="40"/>
        <v>341.1</v>
      </c>
      <c r="F487" s="23">
        <f t="shared" si="40"/>
        <v>341.1</v>
      </c>
      <c r="G487" s="94"/>
      <c r="H487" s="106"/>
    </row>
    <row r="488" spans="1:8" s="4" customFormat="1" ht="12.75">
      <c r="A488" s="100"/>
      <c r="B488" s="103"/>
      <c r="C488" s="22" t="s">
        <v>15</v>
      </c>
      <c r="D488" s="23">
        <f t="shared" si="40"/>
        <v>1158</v>
      </c>
      <c r="E488" s="23">
        <f t="shared" si="40"/>
        <v>17.9</v>
      </c>
      <c r="F488" s="23">
        <f t="shared" si="40"/>
        <v>17.9</v>
      </c>
      <c r="G488" s="94"/>
      <c r="H488" s="106"/>
    </row>
    <row r="489" spans="1:8" s="4" customFormat="1" ht="27.75" customHeight="1" thickBot="1">
      <c r="A489" s="101"/>
      <c r="B489" s="104"/>
      <c r="C489" s="24" t="s">
        <v>16</v>
      </c>
      <c r="D489" s="25">
        <f>D493+D497</f>
        <v>0</v>
      </c>
      <c r="E489" s="25">
        <f>E493+E497</f>
        <v>0</v>
      </c>
      <c r="F489" s="25">
        <f>F493+F497</f>
        <v>0</v>
      </c>
      <c r="G489" s="95"/>
      <c r="H489" s="107"/>
    </row>
    <row r="490" spans="1:8" s="5" customFormat="1" ht="12.75">
      <c r="A490" s="87" t="s">
        <v>63</v>
      </c>
      <c r="B490" s="90" t="s">
        <v>143</v>
      </c>
      <c r="C490" s="26" t="s">
        <v>13</v>
      </c>
      <c r="D490" s="27">
        <v>0</v>
      </c>
      <c r="E490" s="27">
        <v>0</v>
      </c>
      <c r="F490" s="27">
        <v>0</v>
      </c>
      <c r="G490" s="93">
        <f>SUM(F490:F493)/SUM(D490:D493)</f>
        <v>0</v>
      </c>
      <c r="H490" s="96"/>
    </row>
    <row r="491" spans="1:8" s="5" customFormat="1" ht="12.75">
      <c r="A491" s="88"/>
      <c r="B491" s="91"/>
      <c r="C491" s="28" t="s">
        <v>14</v>
      </c>
      <c r="D491" s="29">
        <v>0</v>
      </c>
      <c r="E491" s="29">
        <v>0</v>
      </c>
      <c r="F491" s="29">
        <v>0</v>
      </c>
      <c r="G491" s="94"/>
      <c r="H491" s="97"/>
    </row>
    <row r="492" spans="1:8" s="5" customFormat="1" ht="12.75">
      <c r="A492" s="88"/>
      <c r="B492" s="91"/>
      <c r="C492" s="28" t="s">
        <v>15</v>
      </c>
      <c r="D492" s="29">
        <v>652.2</v>
      </c>
      <c r="E492" s="29">
        <v>0</v>
      </c>
      <c r="F492" s="29">
        <v>0</v>
      </c>
      <c r="G492" s="94"/>
      <c r="H492" s="97"/>
    </row>
    <row r="493" spans="1:8" s="5" customFormat="1" ht="34.5" customHeight="1" thickBot="1">
      <c r="A493" s="89"/>
      <c r="B493" s="92"/>
      <c r="C493" s="30" t="s">
        <v>16</v>
      </c>
      <c r="D493" s="31">
        <v>0</v>
      </c>
      <c r="E493" s="31">
        <v>0</v>
      </c>
      <c r="F493" s="31">
        <v>0</v>
      </c>
      <c r="G493" s="95"/>
      <c r="H493" s="98"/>
    </row>
    <row r="494" spans="1:8" s="5" customFormat="1" ht="12.75">
      <c r="A494" s="87" t="s">
        <v>65</v>
      </c>
      <c r="B494" s="90" t="s">
        <v>144</v>
      </c>
      <c r="C494" s="26" t="s">
        <v>13</v>
      </c>
      <c r="D494" s="27">
        <v>0</v>
      </c>
      <c r="E494" s="27">
        <v>0</v>
      </c>
      <c r="F494" s="27">
        <v>0</v>
      </c>
      <c r="G494" s="93">
        <f>SUM(F494:F497)/SUM(D494:D497)</f>
        <v>0</v>
      </c>
      <c r="H494" s="96"/>
    </row>
    <row r="495" spans="1:8" s="5" customFormat="1" ht="12.75">
      <c r="A495" s="88"/>
      <c r="B495" s="91"/>
      <c r="C495" s="28" t="s">
        <v>14</v>
      </c>
      <c r="D495" s="29">
        <v>1001</v>
      </c>
      <c r="E495" s="29">
        <v>0</v>
      </c>
      <c r="F495" s="29">
        <v>0</v>
      </c>
      <c r="G495" s="94"/>
      <c r="H495" s="97"/>
    </row>
    <row r="496" spans="1:8" s="5" customFormat="1" ht="12.75">
      <c r="A496" s="88"/>
      <c r="B496" s="91"/>
      <c r="C496" s="28" t="s">
        <v>15</v>
      </c>
      <c r="D496" s="29">
        <v>429</v>
      </c>
      <c r="E496" s="29">
        <v>0</v>
      </c>
      <c r="F496" s="29">
        <v>0</v>
      </c>
      <c r="G496" s="94"/>
      <c r="H496" s="97"/>
    </row>
    <row r="497" spans="1:8" s="5" customFormat="1" ht="47.25" customHeight="1" thickBot="1">
      <c r="A497" s="89"/>
      <c r="B497" s="92"/>
      <c r="C497" s="30" t="s">
        <v>16</v>
      </c>
      <c r="D497" s="31">
        <v>0</v>
      </c>
      <c r="E497" s="31">
        <v>0</v>
      </c>
      <c r="F497" s="31">
        <v>0</v>
      </c>
      <c r="G497" s="95"/>
      <c r="H497" s="98"/>
    </row>
    <row r="498" spans="1:8" s="5" customFormat="1" ht="12.75">
      <c r="A498" s="87" t="s">
        <v>67</v>
      </c>
      <c r="B498" s="90" t="s">
        <v>289</v>
      </c>
      <c r="C498" s="26" t="s">
        <v>13</v>
      </c>
      <c r="D498" s="27">
        <v>0</v>
      </c>
      <c r="E498" s="27">
        <v>0</v>
      </c>
      <c r="F498" s="27">
        <v>0</v>
      </c>
      <c r="G498" s="93">
        <f>SUM(F498:F501)/SUM(D498:D501)</f>
        <v>0</v>
      </c>
      <c r="H498" s="96"/>
    </row>
    <row r="499" spans="1:8" s="5" customFormat="1" ht="12.75">
      <c r="A499" s="88"/>
      <c r="B499" s="91"/>
      <c r="C499" s="28" t="s">
        <v>14</v>
      </c>
      <c r="D499" s="29">
        <v>280.3</v>
      </c>
      <c r="E499" s="29">
        <v>0</v>
      </c>
      <c r="F499" s="29">
        <v>0</v>
      </c>
      <c r="G499" s="94"/>
      <c r="H499" s="97"/>
    </row>
    <row r="500" spans="1:8" s="5" customFormat="1" ht="12.75">
      <c r="A500" s="88"/>
      <c r="B500" s="91"/>
      <c r="C500" s="28" t="s">
        <v>15</v>
      </c>
      <c r="D500" s="29">
        <v>34.7</v>
      </c>
      <c r="E500" s="29">
        <v>0</v>
      </c>
      <c r="F500" s="29">
        <v>0</v>
      </c>
      <c r="G500" s="94"/>
      <c r="H500" s="97"/>
    </row>
    <row r="501" spans="1:8" s="5" customFormat="1" ht="47.25" customHeight="1" thickBot="1">
      <c r="A501" s="89"/>
      <c r="B501" s="92"/>
      <c r="C501" s="30" t="s">
        <v>16</v>
      </c>
      <c r="D501" s="31">
        <v>0</v>
      </c>
      <c r="E501" s="31">
        <v>0</v>
      </c>
      <c r="F501" s="31">
        <v>0</v>
      </c>
      <c r="G501" s="95"/>
      <c r="H501" s="98"/>
    </row>
    <row r="502" spans="1:8" s="5" customFormat="1" ht="12.75">
      <c r="A502" s="87" t="s">
        <v>69</v>
      </c>
      <c r="B502" s="90" t="s">
        <v>290</v>
      </c>
      <c r="C502" s="26" t="s">
        <v>13</v>
      </c>
      <c r="D502" s="27">
        <v>0</v>
      </c>
      <c r="E502" s="27">
        <v>0</v>
      </c>
      <c r="F502" s="27">
        <v>0</v>
      </c>
      <c r="G502" s="93">
        <f>SUM(F502:F505)/SUM(D502:D505)</f>
        <v>0.4263151644697779</v>
      </c>
      <c r="H502" s="96"/>
    </row>
    <row r="503" spans="1:8" s="5" customFormat="1" ht="12.75">
      <c r="A503" s="88"/>
      <c r="B503" s="91"/>
      <c r="C503" s="28" t="s">
        <v>14</v>
      </c>
      <c r="D503" s="29">
        <v>800</v>
      </c>
      <c r="E503" s="29">
        <v>341.1</v>
      </c>
      <c r="F503" s="29">
        <v>341.1</v>
      </c>
      <c r="G503" s="94"/>
      <c r="H503" s="97"/>
    </row>
    <row r="504" spans="1:8" s="5" customFormat="1" ht="12.75">
      <c r="A504" s="88"/>
      <c r="B504" s="91"/>
      <c r="C504" s="28" t="s">
        <v>15</v>
      </c>
      <c r="D504" s="29">
        <v>42.1</v>
      </c>
      <c r="E504" s="29">
        <v>17.9</v>
      </c>
      <c r="F504" s="29">
        <v>17.9</v>
      </c>
      <c r="G504" s="94"/>
      <c r="H504" s="97"/>
    </row>
    <row r="505" spans="1:8" s="5" customFormat="1" ht="47.25" customHeight="1" thickBot="1">
      <c r="A505" s="89"/>
      <c r="B505" s="92"/>
      <c r="C505" s="30" t="s">
        <v>16</v>
      </c>
      <c r="D505" s="31">
        <v>0</v>
      </c>
      <c r="E505" s="31">
        <v>0</v>
      </c>
      <c r="F505" s="31">
        <v>0</v>
      </c>
      <c r="G505" s="95"/>
      <c r="H505" s="98"/>
    </row>
    <row r="506" spans="1:8" s="4" customFormat="1" ht="12.75">
      <c r="A506" s="99" t="s">
        <v>131</v>
      </c>
      <c r="B506" s="102" t="s">
        <v>145</v>
      </c>
      <c r="C506" s="20" t="s">
        <v>13</v>
      </c>
      <c r="D506" s="21">
        <f aca="true" t="shared" si="41" ref="D506:F507">D510</f>
        <v>0</v>
      </c>
      <c r="E506" s="21">
        <f t="shared" si="41"/>
        <v>0</v>
      </c>
      <c r="F506" s="21">
        <f t="shared" si="41"/>
        <v>0</v>
      </c>
      <c r="G506" s="93">
        <f>SUM(F506:F509)/SUM(D506:D509)</f>
        <v>1</v>
      </c>
      <c r="H506" s="105"/>
    </row>
    <row r="507" spans="1:8" s="4" customFormat="1" ht="12.75">
      <c r="A507" s="100"/>
      <c r="B507" s="103"/>
      <c r="C507" s="22" t="s">
        <v>14</v>
      </c>
      <c r="D507" s="23">
        <f t="shared" si="41"/>
        <v>0</v>
      </c>
      <c r="E507" s="23">
        <f t="shared" si="41"/>
        <v>0</v>
      </c>
      <c r="F507" s="23">
        <f t="shared" si="41"/>
        <v>0</v>
      </c>
      <c r="G507" s="94"/>
      <c r="H507" s="106"/>
    </row>
    <row r="508" spans="1:8" s="4" customFormat="1" ht="12.75">
      <c r="A508" s="100"/>
      <c r="B508" s="103"/>
      <c r="C508" s="22" t="s">
        <v>15</v>
      </c>
      <c r="D508" s="23">
        <f aca="true" t="shared" si="42" ref="D508:F509">D512</f>
        <v>200</v>
      </c>
      <c r="E508" s="23">
        <f t="shared" si="42"/>
        <v>200</v>
      </c>
      <c r="F508" s="23">
        <f t="shared" si="42"/>
        <v>200</v>
      </c>
      <c r="G508" s="94"/>
      <c r="H508" s="106"/>
    </row>
    <row r="509" spans="1:8" s="4" customFormat="1" ht="27.75" customHeight="1" thickBot="1">
      <c r="A509" s="101"/>
      <c r="B509" s="104"/>
      <c r="C509" s="24" t="s">
        <v>16</v>
      </c>
      <c r="D509" s="25">
        <f t="shared" si="42"/>
        <v>0</v>
      </c>
      <c r="E509" s="25">
        <f t="shared" si="42"/>
        <v>0</v>
      </c>
      <c r="F509" s="25">
        <f t="shared" si="42"/>
        <v>0</v>
      </c>
      <c r="G509" s="95"/>
      <c r="H509" s="107"/>
    </row>
    <row r="510" spans="1:8" s="5" customFormat="1" ht="12.75">
      <c r="A510" s="87" t="s">
        <v>71</v>
      </c>
      <c r="B510" s="90" t="s">
        <v>147</v>
      </c>
      <c r="C510" s="26" t="s">
        <v>13</v>
      </c>
      <c r="D510" s="27">
        <v>0</v>
      </c>
      <c r="E510" s="27">
        <v>0</v>
      </c>
      <c r="F510" s="27">
        <v>0</v>
      </c>
      <c r="G510" s="93">
        <f>SUM(F510:F513)/SUM(D510:D513)</f>
        <v>1</v>
      </c>
      <c r="H510" s="96"/>
    </row>
    <row r="511" spans="1:8" s="5" customFormat="1" ht="12.75">
      <c r="A511" s="88"/>
      <c r="B511" s="91"/>
      <c r="C511" s="28" t="s">
        <v>14</v>
      </c>
      <c r="D511" s="29">
        <v>0</v>
      </c>
      <c r="E511" s="29">
        <v>0</v>
      </c>
      <c r="F511" s="29">
        <v>0</v>
      </c>
      <c r="G511" s="94"/>
      <c r="H511" s="97"/>
    </row>
    <row r="512" spans="1:8" s="5" customFormat="1" ht="12.75">
      <c r="A512" s="88"/>
      <c r="B512" s="91"/>
      <c r="C512" s="28" t="s">
        <v>15</v>
      </c>
      <c r="D512" s="29">
        <v>200</v>
      </c>
      <c r="E512" s="29">
        <v>200</v>
      </c>
      <c r="F512" s="29">
        <v>200</v>
      </c>
      <c r="G512" s="94"/>
      <c r="H512" s="97"/>
    </row>
    <row r="513" spans="1:8" s="5" customFormat="1" ht="34.5" customHeight="1" thickBot="1">
      <c r="A513" s="89"/>
      <c r="B513" s="92"/>
      <c r="C513" s="30" t="s">
        <v>16</v>
      </c>
      <c r="D513" s="31">
        <v>0</v>
      </c>
      <c r="E513" s="31">
        <v>0</v>
      </c>
      <c r="F513" s="31">
        <v>0</v>
      </c>
      <c r="G513" s="95"/>
      <c r="H513" s="98"/>
    </row>
    <row r="514" spans="1:8" ht="13.5" thickBot="1">
      <c r="A514" s="108" t="s">
        <v>72</v>
      </c>
      <c r="B514" s="111" t="s">
        <v>24</v>
      </c>
      <c r="C514" s="34" t="s">
        <v>13</v>
      </c>
      <c r="D514" s="35">
        <f aca="true" t="shared" si="43" ref="D514:F516">D450+D458+D470+D486+D506</f>
        <v>0</v>
      </c>
      <c r="E514" s="35">
        <f t="shared" si="43"/>
        <v>0</v>
      </c>
      <c r="F514" s="35">
        <f t="shared" si="43"/>
        <v>0</v>
      </c>
      <c r="G514" s="114">
        <f>SUM(F514:F517)/SUM(D514:D517)</f>
        <v>0.4781360552913943</v>
      </c>
      <c r="H514" s="117"/>
    </row>
    <row r="515" spans="1:8" ht="13.5" thickBot="1">
      <c r="A515" s="109"/>
      <c r="B515" s="112"/>
      <c r="C515" s="36" t="s">
        <v>14</v>
      </c>
      <c r="D515" s="35">
        <f t="shared" si="43"/>
        <v>10978.899999999998</v>
      </c>
      <c r="E515" s="35">
        <f t="shared" si="43"/>
        <v>4369.2</v>
      </c>
      <c r="F515" s="35">
        <f t="shared" si="43"/>
        <v>4369.2</v>
      </c>
      <c r="G515" s="115"/>
      <c r="H515" s="118"/>
    </row>
    <row r="516" spans="1:8" ht="13.5" thickBot="1">
      <c r="A516" s="109"/>
      <c r="B516" s="112"/>
      <c r="C516" s="36" t="s">
        <v>15</v>
      </c>
      <c r="D516" s="35">
        <f t="shared" si="43"/>
        <v>60988.899999999994</v>
      </c>
      <c r="E516" s="35">
        <f t="shared" si="43"/>
        <v>30041.2</v>
      </c>
      <c r="F516" s="35">
        <f t="shared" si="43"/>
        <v>30041.2</v>
      </c>
      <c r="G516" s="115"/>
      <c r="H516" s="118"/>
    </row>
    <row r="517" spans="1:8" ht="13.5" thickBot="1">
      <c r="A517" s="110"/>
      <c r="B517" s="113"/>
      <c r="C517" s="37" t="s">
        <v>16</v>
      </c>
      <c r="D517" s="35">
        <f>D453</f>
        <v>0</v>
      </c>
      <c r="E517" s="35">
        <f>E453</f>
        <v>0</v>
      </c>
      <c r="F517" s="35">
        <f>F453</f>
        <v>0</v>
      </c>
      <c r="G517" s="116"/>
      <c r="H517" s="119"/>
    </row>
    <row r="518" spans="1:8" ht="45.75" customHeight="1" thickBot="1">
      <c r="A518" s="134" t="s">
        <v>151</v>
      </c>
      <c r="B518" s="135"/>
      <c r="C518" s="135"/>
      <c r="D518" s="135"/>
      <c r="E518" s="135"/>
      <c r="F518" s="135"/>
      <c r="G518" s="135"/>
      <c r="H518" s="136"/>
    </row>
    <row r="519" spans="1:8" s="4" customFormat="1" ht="12.75">
      <c r="A519" s="99" t="s">
        <v>74</v>
      </c>
      <c r="B519" s="102" t="s">
        <v>153</v>
      </c>
      <c r="C519" s="20" t="s">
        <v>13</v>
      </c>
      <c r="D519" s="21">
        <f aca="true" t="shared" si="44" ref="D519:F520">D523</f>
        <v>0</v>
      </c>
      <c r="E519" s="21">
        <f t="shared" si="44"/>
        <v>0</v>
      </c>
      <c r="F519" s="21">
        <f t="shared" si="44"/>
        <v>0</v>
      </c>
      <c r="G519" s="93">
        <f>SUM(F519:F522)/SUM(D519:D522)</f>
        <v>0.5733344438069503</v>
      </c>
      <c r="H519" s="105"/>
    </row>
    <row r="520" spans="1:8" s="4" customFormat="1" ht="12.75">
      <c r="A520" s="100"/>
      <c r="B520" s="103"/>
      <c r="C520" s="22" t="s">
        <v>14</v>
      </c>
      <c r="D520" s="23">
        <f t="shared" si="44"/>
        <v>0</v>
      </c>
      <c r="E520" s="23">
        <f t="shared" si="44"/>
        <v>0</v>
      </c>
      <c r="F520" s="23">
        <f t="shared" si="44"/>
        <v>0</v>
      </c>
      <c r="G520" s="94"/>
      <c r="H520" s="106"/>
    </row>
    <row r="521" spans="1:8" s="4" customFormat="1" ht="12.75">
      <c r="A521" s="100"/>
      <c r="B521" s="103"/>
      <c r="C521" s="22" t="s">
        <v>15</v>
      </c>
      <c r="D521" s="23">
        <f>D525+D529</f>
        <v>32418.6</v>
      </c>
      <c r="E521" s="23">
        <f>E525+E529</f>
        <v>18586.699999999997</v>
      </c>
      <c r="F521" s="23">
        <f>F525+F529</f>
        <v>18586.699999999997</v>
      </c>
      <c r="G521" s="94"/>
      <c r="H521" s="106"/>
    </row>
    <row r="522" spans="1:8" s="4" customFormat="1" ht="27.75" customHeight="1" thickBot="1">
      <c r="A522" s="101"/>
      <c r="B522" s="104"/>
      <c r="C522" s="24" t="s">
        <v>16</v>
      </c>
      <c r="D522" s="25">
        <f>D526</f>
        <v>0</v>
      </c>
      <c r="E522" s="25">
        <f>E526</f>
        <v>0</v>
      </c>
      <c r="F522" s="25">
        <f>F526</f>
        <v>0</v>
      </c>
      <c r="G522" s="95"/>
      <c r="H522" s="107"/>
    </row>
    <row r="523" spans="1:8" s="5" customFormat="1" ht="12.75">
      <c r="A523" s="87" t="s">
        <v>76</v>
      </c>
      <c r="B523" s="90" t="s">
        <v>155</v>
      </c>
      <c r="C523" s="26" t="s">
        <v>13</v>
      </c>
      <c r="D523" s="27">
        <v>0</v>
      </c>
      <c r="E523" s="27">
        <v>0</v>
      </c>
      <c r="F523" s="27">
        <v>0</v>
      </c>
      <c r="G523" s="93">
        <f>SUM(F523:F526)/SUM(D523:D526)</f>
        <v>0.572951110699455</v>
      </c>
      <c r="H523" s="96"/>
    </row>
    <row r="524" spans="1:8" s="5" customFormat="1" ht="12.75">
      <c r="A524" s="88"/>
      <c r="B524" s="91"/>
      <c r="C524" s="28" t="s">
        <v>14</v>
      </c>
      <c r="D524" s="29">
        <v>0</v>
      </c>
      <c r="E524" s="29">
        <v>0</v>
      </c>
      <c r="F524" s="29">
        <v>0</v>
      </c>
      <c r="G524" s="94"/>
      <c r="H524" s="97"/>
    </row>
    <row r="525" spans="1:8" s="5" customFormat="1" ht="12.75">
      <c r="A525" s="88"/>
      <c r="B525" s="91"/>
      <c r="C525" s="28" t="s">
        <v>15</v>
      </c>
      <c r="D525" s="29">
        <v>32389.5</v>
      </c>
      <c r="E525" s="29">
        <v>18557.6</v>
      </c>
      <c r="F525" s="29">
        <v>18557.6</v>
      </c>
      <c r="G525" s="94"/>
      <c r="H525" s="97"/>
    </row>
    <row r="526" spans="1:8" s="5" customFormat="1" ht="13.5" thickBot="1">
      <c r="A526" s="89"/>
      <c r="B526" s="92"/>
      <c r="C526" s="30" t="s">
        <v>16</v>
      </c>
      <c r="D526" s="31">
        <v>0</v>
      </c>
      <c r="E526" s="31">
        <v>0</v>
      </c>
      <c r="F526" s="31">
        <v>0</v>
      </c>
      <c r="G526" s="95"/>
      <c r="H526" s="98"/>
    </row>
    <row r="527" spans="1:8" s="5" customFormat="1" ht="12.75">
      <c r="A527" s="87" t="s">
        <v>77</v>
      </c>
      <c r="B527" s="90" t="s">
        <v>157</v>
      </c>
      <c r="C527" s="26" t="s">
        <v>13</v>
      </c>
      <c r="D527" s="27">
        <v>0</v>
      </c>
      <c r="E527" s="27">
        <v>0</v>
      </c>
      <c r="F527" s="27">
        <v>0</v>
      </c>
      <c r="G527" s="93">
        <f>SUM(F527:F530)/SUM(D527:D530)</f>
        <v>1</v>
      </c>
      <c r="H527" s="96"/>
    </row>
    <row r="528" spans="1:8" s="5" customFormat="1" ht="12.75">
      <c r="A528" s="88"/>
      <c r="B528" s="91"/>
      <c r="C528" s="28" t="s">
        <v>14</v>
      </c>
      <c r="D528" s="29">
        <v>0</v>
      </c>
      <c r="E528" s="29">
        <v>0</v>
      </c>
      <c r="F528" s="29">
        <v>0</v>
      </c>
      <c r="G528" s="94"/>
      <c r="H528" s="97"/>
    </row>
    <row r="529" spans="1:8" s="5" customFormat="1" ht="12.75">
      <c r="A529" s="88"/>
      <c r="B529" s="91"/>
      <c r="C529" s="28" t="s">
        <v>15</v>
      </c>
      <c r="D529" s="29">
        <v>29.1</v>
      </c>
      <c r="E529" s="29">
        <v>29.1</v>
      </c>
      <c r="F529" s="29">
        <v>29.1</v>
      </c>
      <c r="G529" s="94"/>
      <c r="H529" s="97"/>
    </row>
    <row r="530" spans="1:8" s="5" customFormat="1" ht="13.5" thickBot="1">
      <c r="A530" s="89"/>
      <c r="B530" s="92"/>
      <c r="C530" s="30" t="s">
        <v>16</v>
      </c>
      <c r="D530" s="31">
        <v>0</v>
      </c>
      <c r="E530" s="31">
        <v>0</v>
      </c>
      <c r="F530" s="31">
        <v>0</v>
      </c>
      <c r="G530" s="95"/>
      <c r="H530" s="98"/>
    </row>
    <row r="531" spans="1:8" s="4" customFormat="1" ht="12.75">
      <c r="A531" s="99" t="s">
        <v>146</v>
      </c>
      <c r="B531" s="102" t="s">
        <v>159</v>
      </c>
      <c r="C531" s="20" t="s">
        <v>13</v>
      </c>
      <c r="D531" s="21">
        <f>D535</f>
        <v>0</v>
      </c>
      <c r="E531" s="21">
        <f>E535</f>
        <v>0</v>
      </c>
      <c r="F531" s="21">
        <f>F535</f>
        <v>0</v>
      </c>
      <c r="G531" s="93">
        <f>SUM(F531:F534)/SUM(D531:D534)</f>
        <v>0.9707634001082837</v>
      </c>
      <c r="H531" s="105"/>
    </row>
    <row r="532" spans="1:8" s="4" customFormat="1" ht="12.75">
      <c r="A532" s="100"/>
      <c r="B532" s="103"/>
      <c r="C532" s="22" t="s">
        <v>14</v>
      </c>
      <c r="D532" s="23">
        <f aca="true" t="shared" si="45" ref="D532:F533">D536+D540</f>
        <v>511</v>
      </c>
      <c r="E532" s="23">
        <f t="shared" si="45"/>
        <v>511</v>
      </c>
      <c r="F532" s="23">
        <f t="shared" si="45"/>
        <v>511</v>
      </c>
      <c r="G532" s="94"/>
      <c r="H532" s="106"/>
    </row>
    <row r="533" spans="1:8" s="4" customFormat="1" ht="12.75">
      <c r="A533" s="100"/>
      <c r="B533" s="103"/>
      <c r="C533" s="22" t="s">
        <v>15</v>
      </c>
      <c r="D533" s="23">
        <f t="shared" si="45"/>
        <v>43.099999999999994</v>
      </c>
      <c r="E533" s="23">
        <f t="shared" si="45"/>
        <v>26.9</v>
      </c>
      <c r="F533" s="23">
        <f t="shared" si="45"/>
        <v>26.9</v>
      </c>
      <c r="G533" s="94"/>
      <c r="H533" s="106"/>
    </row>
    <row r="534" spans="1:8" s="4" customFormat="1" ht="25.5" customHeight="1" thickBot="1">
      <c r="A534" s="101"/>
      <c r="B534" s="104"/>
      <c r="C534" s="24" t="s">
        <v>16</v>
      </c>
      <c r="D534" s="25">
        <f>D538</f>
        <v>0</v>
      </c>
      <c r="E534" s="25">
        <f>E538</f>
        <v>0</v>
      </c>
      <c r="F534" s="25">
        <f>F538</f>
        <v>0</v>
      </c>
      <c r="G534" s="95"/>
      <c r="H534" s="107"/>
    </row>
    <row r="535" spans="1:8" ht="30" customHeight="1">
      <c r="A535" s="88" t="s">
        <v>148</v>
      </c>
      <c r="B535" s="91" t="s">
        <v>161</v>
      </c>
      <c r="C535" s="32" t="s">
        <v>13</v>
      </c>
      <c r="D535" s="33">
        <v>0</v>
      </c>
      <c r="E535" s="33">
        <v>0</v>
      </c>
      <c r="F535" s="33">
        <v>0</v>
      </c>
      <c r="G535" s="93">
        <f>SUM(F535:F538)/SUM(D535:D538)</f>
        <v>0</v>
      </c>
      <c r="H535" s="96"/>
    </row>
    <row r="536" spans="1:8" ht="25.5" customHeight="1">
      <c r="A536" s="88"/>
      <c r="B536" s="91"/>
      <c r="C536" s="28" t="s">
        <v>14</v>
      </c>
      <c r="D536" s="29">
        <v>0</v>
      </c>
      <c r="E536" s="29">
        <v>0</v>
      </c>
      <c r="F536" s="29">
        <v>0</v>
      </c>
      <c r="G536" s="94"/>
      <c r="H536" s="97"/>
    </row>
    <row r="537" spans="1:8" ht="26.25" customHeight="1">
      <c r="A537" s="88"/>
      <c r="B537" s="91"/>
      <c r="C537" s="28" t="s">
        <v>15</v>
      </c>
      <c r="D537" s="29">
        <v>16.2</v>
      </c>
      <c r="E537" s="29">
        <v>0</v>
      </c>
      <c r="F537" s="29">
        <v>0</v>
      </c>
      <c r="G537" s="94"/>
      <c r="H537" s="97"/>
    </row>
    <row r="538" spans="1:8" ht="32.25" customHeight="1" thickBot="1">
      <c r="A538" s="89"/>
      <c r="B538" s="92"/>
      <c r="C538" s="30" t="s">
        <v>16</v>
      </c>
      <c r="D538" s="31">
        <v>0</v>
      </c>
      <c r="E538" s="31">
        <v>0</v>
      </c>
      <c r="F538" s="31">
        <v>0</v>
      </c>
      <c r="G538" s="95"/>
      <c r="H538" s="98"/>
    </row>
    <row r="539" spans="1:8" ht="30" customHeight="1">
      <c r="A539" s="88" t="s">
        <v>149</v>
      </c>
      <c r="B539" s="91" t="s">
        <v>163</v>
      </c>
      <c r="C539" s="32" t="s">
        <v>13</v>
      </c>
      <c r="D539" s="33">
        <v>0</v>
      </c>
      <c r="E539" s="33">
        <v>0</v>
      </c>
      <c r="F539" s="33">
        <v>0</v>
      </c>
      <c r="G539" s="93">
        <f>SUM(F539:F542)/SUM(D539:D542)</f>
        <v>1</v>
      </c>
      <c r="H539" s="96"/>
    </row>
    <row r="540" spans="1:8" ht="25.5" customHeight="1">
      <c r="A540" s="88"/>
      <c r="B540" s="91"/>
      <c r="C540" s="28" t="s">
        <v>14</v>
      </c>
      <c r="D540" s="29">
        <v>511</v>
      </c>
      <c r="E540" s="29">
        <v>511</v>
      </c>
      <c r="F540" s="29">
        <v>511</v>
      </c>
      <c r="G540" s="94"/>
      <c r="H540" s="97"/>
    </row>
    <row r="541" spans="1:8" ht="26.25" customHeight="1">
      <c r="A541" s="88"/>
      <c r="B541" s="91"/>
      <c r="C541" s="28" t="s">
        <v>15</v>
      </c>
      <c r="D541" s="29">
        <v>26.9</v>
      </c>
      <c r="E541" s="29">
        <v>26.9</v>
      </c>
      <c r="F541" s="29">
        <v>26.9</v>
      </c>
      <c r="G541" s="94"/>
      <c r="H541" s="97"/>
    </row>
    <row r="542" spans="1:8" ht="32.25" customHeight="1" thickBot="1">
      <c r="A542" s="89"/>
      <c r="B542" s="92"/>
      <c r="C542" s="30" t="s">
        <v>16</v>
      </c>
      <c r="D542" s="31">
        <v>0</v>
      </c>
      <c r="E542" s="31">
        <v>0</v>
      </c>
      <c r="F542" s="31">
        <v>0</v>
      </c>
      <c r="G542" s="95"/>
      <c r="H542" s="98"/>
    </row>
    <row r="543" spans="1:8" ht="13.5" thickBot="1">
      <c r="A543" s="108" t="s">
        <v>150</v>
      </c>
      <c r="B543" s="111" t="s">
        <v>24</v>
      </c>
      <c r="C543" s="34" t="s">
        <v>13</v>
      </c>
      <c r="D543" s="35">
        <f aca="true" t="shared" si="46" ref="D543:F546">D519+D531</f>
        <v>0</v>
      </c>
      <c r="E543" s="35">
        <f t="shared" si="46"/>
        <v>0</v>
      </c>
      <c r="F543" s="35">
        <f t="shared" si="46"/>
        <v>0</v>
      </c>
      <c r="G543" s="114">
        <f>SUM(F543:F546)/SUM(D543:D546)</f>
        <v>0.5800131624040494</v>
      </c>
      <c r="H543" s="117"/>
    </row>
    <row r="544" spans="1:8" ht="13.5" thickBot="1">
      <c r="A544" s="109"/>
      <c r="B544" s="112"/>
      <c r="C544" s="36" t="s">
        <v>14</v>
      </c>
      <c r="D544" s="35">
        <f t="shared" si="46"/>
        <v>511</v>
      </c>
      <c r="E544" s="35">
        <f t="shared" si="46"/>
        <v>511</v>
      </c>
      <c r="F544" s="35">
        <f t="shared" si="46"/>
        <v>511</v>
      </c>
      <c r="G544" s="115"/>
      <c r="H544" s="118"/>
    </row>
    <row r="545" spans="1:8" ht="13.5" thickBot="1">
      <c r="A545" s="109"/>
      <c r="B545" s="112"/>
      <c r="C545" s="36" t="s">
        <v>15</v>
      </c>
      <c r="D545" s="35">
        <f t="shared" si="46"/>
        <v>32461.699999999997</v>
      </c>
      <c r="E545" s="35">
        <f t="shared" si="46"/>
        <v>18613.6</v>
      </c>
      <c r="F545" s="35">
        <f t="shared" si="46"/>
        <v>18613.6</v>
      </c>
      <c r="G545" s="115"/>
      <c r="H545" s="118"/>
    </row>
    <row r="546" spans="1:8" ht="13.5" thickBot="1">
      <c r="A546" s="110"/>
      <c r="B546" s="113"/>
      <c r="C546" s="37" t="s">
        <v>16</v>
      </c>
      <c r="D546" s="35">
        <f t="shared" si="46"/>
        <v>0</v>
      </c>
      <c r="E546" s="35">
        <f t="shared" si="46"/>
        <v>0</v>
      </c>
      <c r="F546" s="35">
        <f t="shared" si="46"/>
        <v>0</v>
      </c>
      <c r="G546" s="116"/>
      <c r="H546" s="119"/>
    </row>
    <row r="547" spans="1:8" ht="12.75">
      <c r="A547" s="120" t="s">
        <v>152</v>
      </c>
      <c r="B547" s="123" t="s">
        <v>25</v>
      </c>
      <c r="C547" s="81" t="s">
        <v>13</v>
      </c>
      <c r="D547" s="82">
        <f aca="true" t="shared" si="47" ref="D547:F549">D445+D514+D543</f>
        <v>0</v>
      </c>
      <c r="E547" s="82">
        <f t="shared" si="47"/>
        <v>0</v>
      </c>
      <c r="F547" s="82">
        <f t="shared" si="47"/>
        <v>0</v>
      </c>
      <c r="G547" s="126">
        <f>SUM(F547:F550)/SUM(D547:D550)</f>
        <v>0.5096909545711289</v>
      </c>
      <c r="H547" s="129"/>
    </row>
    <row r="548" spans="1:8" ht="12.75">
      <c r="A548" s="121"/>
      <c r="B548" s="124"/>
      <c r="C548" s="83" t="s">
        <v>14</v>
      </c>
      <c r="D548" s="85">
        <f t="shared" si="47"/>
        <v>11489.899999999998</v>
      </c>
      <c r="E548" s="85">
        <f t="shared" si="47"/>
        <v>4880.2</v>
      </c>
      <c r="F548" s="85">
        <f t="shared" si="47"/>
        <v>4880.2</v>
      </c>
      <c r="G548" s="127"/>
      <c r="H548" s="130"/>
    </row>
    <row r="549" spans="1:8" ht="12.75">
      <c r="A549" s="121"/>
      <c r="B549" s="124"/>
      <c r="C549" s="83" t="s">
        <v>15</v>
      </c>
      <c r="D549" s="85">
        <f t="shared" si="47"/>
        <v>93850.59999999999</v>
      </c>
      <c r="E549" s="85">
        <f t="shared" si="47"/>
        <v>48810.899999999994</v>
      </c>
      <c r="F549" s="85">
        <f t="shared" si="47"/>
        <v>48810.899999999994</v>
      </c>
      <c r="G549" s="127"/>
      <c r="H549" s="130"/>
    </row>
    <row r="550" spans="1:8" ht="13.5" thickBot="1">
      <c r="A550" s="122"/>
      <c r="B550" s="125"/>
      <c r="C550" s="84" t="s">
        <v>16</v>
      </c>
      <c r="D550" s="86">
        <f>D448</f>
        <v>0</v>
      </c>
      <c r="E550" s="86">
        <f>E448</f>
        <v>0</v>
      </c>
      <c r="F550" s="86">
        <f>F448</f>
        <v>0</v>
      </c>
      <c r="G550" s="128"/>
      <c r="H550" s="131"/>
    </row>
    <row r="551" spans="1:8" ht="44.25" customHeight="1">
      <c r="A551" s="64" t="s">
        <v>1</v>
      </c>
      <c r="B551" s="65"/>
      <c r="C551" s="132" t="s">
        <v>295</v>
      </c>
      <c r="D551" s="132"/>
      <c r="E551" s="132"/>
      <c r="F551" s="132"/>
      <c r="G551" s="132"/>
      <c r="H551" s="133"/>
    </row>
    <row r="552" spans="1:8" ht="15">
      <c r="A552" s="66" t="s">
        <v>2</v>
      </c>
      <c r="B552" s="67"/>
      <c r="C552" s="68" t="s">
        <v>310</v>
      </c>
      <c r="D552" s="69"/>
      <c r="E552" s="69"/>
      <c r="F552" s="69"/>
      <c r="G552" s="70"/>
      <c r="H552" s="71"/>
    </row>
    <row r="553" spans="1:9" ht="18" customHeight="1" thickBot="1">
      <c r="A553" s="72" t="s">
        <v>3</v>
      </c>
      <c r="B553" s="73"/>
      <c r="C553" s="78" t="s">
        <v>263</v>
      </c>
      <c r="D553" s="79"/>
      <c r="E553" s="79"/>
      <c r="F553" s="75"/>
      <c r="G553" s="76"/>
      <c r="H553" s="77"/>
      <c r="I553" s="8"/>
    </row>
    <row r="554" spans="1:8" ht="102.75" thickBot="1">
      <c r="A554" s="15" t="s">
        <v>4</v>
      </c>
      <c r="B554" s="16" t="s">
        <v>5</v>
      </c>
      <c r="C554" s="16" t="s">
        <v>6</v>
      </c>
      <c r="D554" s="17" t="s">
        <v>7</v>
      </c>
      <c r="E554" s="17" t="s">
        <v>8</v>
      </c>
      <c r="F554" s="17" t="s">
        <v>9</v>
      </c>
      <c r="G554" s="16" t="s">
        <v>10</v>
      </c>
      <c r="H554" s="18" t="s">
        <v>11</v>
      </c>
    </row>
    <row r="555" spans="1:8" ht="32.25" customHeight="1" thickBot="1">
      <c r="A555" s="149" t="s">
        <v>199</v>
      </c>
      <c r="B555" s="150"/>
      <c r="C555" s="150"/>
      <c r="D555" s="150"/>
      <c r="E555" s="150"/>
      <c r="F555" s="150"/>
      <c r="G555" s="150"/>
      <c r="H555" s="151"/>
    </row>
    <row r="556" spans="1:8" s="4" customFormat="1" ht="12.75">
      <c r="A556" s="99">
        <v>1</v>
      </c>
      <c r="B556" s="102" t="s">
        <v>200</v>
      </c>
      <c r="C556" s="20" t="s">
        <v>13</v>
      </c>
      <c r="D556" s="21">
        <f aca="true" t="shared" si="48" ref="D556:F559">D560</f>
        <v>0</v>
      </c>
      <c r="E556" s="21">
        <f t="shared" si="48"/>
        <v>0</v>
      </c>
      <c r="F556" s="21">
        <f t="shared" si="48"/>
        <v>0</v>
      </c>
      <c r="G556" s="93">
        <v>0</v>
      </c>
      <c r="H556" s="105"/>
    </row>
    <row r="557" spans="1:8" s="4" customFormat="1" ht="12.75">
      <c r="A557" s="100"/>
      <c r="B557" s="103"/>
      <c r="C557" s="22" t="s">
        <v>14</v>
      </c>
      <c r="D557" s="23">
        <f t="shared" si="48"/>
        <v>0</v>
      </c>
      <c r="E557" s="23">
        <f t="shared" si="48"/>
        <v>0</v>
      </c>
      <c r="F557" s="23">
        <f t="shared" si="48"/>
        <v>0</v>
      </c>
      <c r="G557" s="94"/>
      <c r="H557" s="106"/>
    </row>
    <row r="558" spans="1:8" s="4" customFormat="1" ht="13.5" thickBot="1">
      <c r="A558" s="100"/>
      <c r="B558" s="103"/>
      <c r="C558" s="22" t="s">
        <v>15</v>
      </c>
      <c r="D558" s="23">
        <f t="shared" si="48"/>
        <v>6724</v>
      </c>
      <c r="E558" s="23">
        <f t="shared" si="48"/>
        <v>0</v>
      </c>
      <c r="F558" s="23">
        <f t="shared" si="48"/>
        <v>0</v>
      </c>
      <c r="G558" s="94"/>
      <c r="H558" s="106"/>
    </row>
    <row r="559" spans="1:8" s="4" customFormat="1" ht="27.75" customHeight="1" hidden="1" thickBot="1">
      <c r="A559" s="101"/>
      <c r="B559" s="104"/>
      <c r="C559" s="24" t="s">
        <v>16</v>
      </c>
      <c r="D559" s="25">
        <f t="shared" si="48"/>
        <v>0</v>
      </c>
      <c r="E559" s="25">
        <f t="shared" si="48"/>
        <v>0</v>
      </c>
      <c r="F559" s="25">
        <f t="shared" si="48"/>
        <v>0</v>
      </c>
      <c r="G559" s="95"/>
      <c r="H559" s="107"/>
    </row>
    <row r="560" spans="1:8" s="5" customFormat="1" ht="12.75">
      <c r="A560" s="87" t="s">
        <v>17</v>
      </c>
      <c r="B560" s="90" t="s">
        <v>201</v>
      </c>
      <c r="C560" s="26" t="s">
        <v>13</v>
      </c>
      <c r="D560" s="27">
        <v>0</v>
      </c>
      <c r="E560" s="27">
        <v>0</v>
      </c>
      <c r="F560" s="27">
        <v>0</v>
      </c>
      <c r="G560" s="93">
        <v>0</v>
      </c>
      <c r="H560" s="96"/>
    </row>
    <row r="561" spans="1:8" s="5" customFormat="1" ht="12.75">
      <c r="A561" s="88"/>
      <c r="B561" s="91"/>
      <c r="C561" s="28" t="s">
        <v>14</v>
      </c>
      <c r="D561" s="29">
        <v>0</v>
      </c>
      <c r="E561" s="29">
        <v>0</v>
      </c>
      <c r="F561" s="29">
        <v>0</v>
      </c>
      <c r="G561" s="94"/>
      <c r="H561" s="97"/>
    </row>
    <row r="562" spans="1:8" s="5" customFormat="1" ht="24" customHeight="1">
      <c r="A562" s="88"/>
      <c r="B562" s="91"/>
      <c r="C562" s="28" t="s">
        <v>15</v>
      </c>
      <c r="D562" s="29">
        <v>6724</v>
      </c>
      <c r="E562" s="29">
        <v>0</v>
      </c>
      <c r="F562" s="29">
        <v>0</v>
      </c>
      <c r="G562" s="94"/>
      <c r="H562" s="97"/>
    </row>
    <row r="563" spans="1:8" s="5" customFormat="1" ht="33" customHeight="1" thickBot="1">
      <c r="A563" s="89"/>
      <c r="B563" s="92"/>
      <c r="C563" s="30" t="s">
        <v>16</v>
      </c>
      <c r="D563" s="31">
        <v>0</v>
      </c>
      <c r="E563" s="31">
        <v>0</v>
      </c>
      <c r="F563" s="31">
        <v>0</v>
      </c>
      <c r="G563" s="95"/>
      <c r="H563" s="98"/>
    </row>
    <row r="564" spans="1:8" s="4" customFormat="1" ht="12.75" customHeight="1">
      <c r="A564" s="99" t="s">
        <v>20</v>
      </c>
      <c r="B564" s="102" t="s">
        <v>272</v>
      </c>
      <c r="C564" s="20" t="s">
        <v>13</v>
      </c>
      <c r="D564" s="21">
        <f aca="true" t="shared" si="49" ref="D564:F567">D568</f>
        <v>0</v>
      </c>
      <c r="E564" s="21">
        <f t="shared" si="49"/>
        <v>0</v>
      </c>
      <c r="F564" s="21">
        <f t="shared" si="49"/>
        <v>0</v>
      </c>
      <c r="G564" s="93">
        <f>SUM(F564:F567)/SUM(D564:D567)</f>
        <v>0</v>
      </c>
      <c r="H564" s="105"/>
    </row>
    <row r="565" spans="1:8" s="4" customFormat="1" ht="12.75">
      <c r="A565" s="100"/>
      <c r="B565" s="103"/>
      <c r="C565" s="22" t="s">
        <v>14</v>
      </c>
      <c r="D565" s="23">
        <f t="shared" si="49"/>
        <v>0</v>
      </c>
      <c r="E565" s="23">
        <f t="shared" si="49"/>
        <v>0</v>
      </c>
      <c r="F565" s="23">
        <f t="shared" si="49"/>
        <v>0</v>
      </c>
      <c r="G565" s="94"/>
      <c r="H565" s="106"/>
    </row>
    <row r="566" spans="1:8" s="4" customFormat="1" ht="12.75">
      <c r="A566" s="100"/>
      <c r="B566" s="103"/>
      <c r="C566" s="22" t="s">
        <v>15</v>
      </c>
      <c r="D566" s="23">
        <f t="shared" si="49"/>
        <v>3.5</v>
      </c>
      <c r="E566" s="23">
        <f t="shared" si="49"/>
        <v>0</v>
      </c>
      <c r="F566" s="23">
        <f t="shared" si="49"/>
        <v>0</v>
      </c>
      <c r="G566" s="94"/>
      <c r="H566" s="106"/>
    </row>
    <row r="567" spans="1:8" s="4" customFormat="1" ht="40.5" customHeight="1" thickBot="1">
      <c r="A567" s="101"/>
      <c r="B567" s="104"/>
      <c r="C567" s="24" t="s">
        <v>16</v>
      </c>
      <c r="D567" s="25">
        <f t="shared" si="49"/>
        <v>0</v>
      </c>
      <c r="E567" s="25">
        <f t="shared" si="49"/>
        <v>0</v>
      </c>
      <c r="F567" s="25">
        <f t="shared" si="49"/>
        <v>0</v>
      </c>
      <c r="G567" s="95"/>
      <c r="H567" s="107"/>
    </row>
    <row r="568" spans="1:8" ht="30" customHeight="1">
      <c r="A568" s="87" t="s">
        <v>27</v>
      </c>
      <c r="B568" s="90" t="s">
        <v>273</v>
      </c>
      <c r="C568" s="32" t="s">
        <v>13</v>
      </c>
      <c r="D568" s="33">
        <v>0</v>
      </c>
      <c r="E568" s="33">
        <v>0</v>
      </c>
      <c r="F568" s="33">
        <v>0</v>
      </c>
      <c r="G568" s="93">
        <f>SUM(F568:F571)/SUM(D568:D571)</f>
        <v>0</v>
      </c>
      <c r="H568" s="96"/>
    </row>
    <row r="569" spans="1:8" ht="25.5" customHeight="1">
      <c r="A569" s="88"/>
      <c r="B569" s="91"/>
      <c r="C569" s="28" t="s">
        <v>14</v>
      </c>
      <c r="D569" s="29">
        <v>0</v>
      </c>
      <c r="E569" s="29">
        <v>0</v>
      </c>
      <c r="F569" s="29">
        <v>0</v>
      </c>
      <c r="G569" s="94"/>
      <c r="H569" s="97"/>
    </row>
    <row r="570" spans="1:8" ht="26.25" customHeight="1">
      <c r="A570" s="88"/>
      <c r="B570" s="91"/>
      <c r="C570" s="28" t="s">
        <v>15</v>
      </c>
      <c r="D570" s="29">
        <v>3.5</v>
      </c>
      <c r="E570" s="29">
        <v>0</v>
      </c>
      <c r="F570" s="29">
        <v>0</v>
      </c>
      <c r="G570" s="94"/>
      <c r="H570" s="97"/>
    </row>
    <row r="571" spans="1:8" ht="32.25" customHeight="1" thickBot="1">
      <c r="A571" s="89"/>
      <c r="B571" s="92"/>
      <c r="C571" s="30" t="s">
        <v>16</v>
      </c>
      <c r="D571" s="31">
        <v>0</v>
      </c>
      <c r="E571" s="31">
        <v>0</v>
      </c>
      <c r="F571" s="31">
        <v>0</v>
      </c>
      <c r="G571" s="95"/>
      <c r="H571" s="98"/>
    </row>
    <row r="572" spans="1:8" s="4" customFormat="1" ht="12.75" customHeight="1">
      <c r="A572" s="99" t="s">
        <v>28</v>
      </c>
      <c r="B572" s="102" t="s">
        <v>274</v>
      </c>
      <c r="C572" s="20" t="s">
        <v>13</v>
      </c>
      <c r="D572" s="21">
        <f aca="true" t="shared" si="50" ref="D572:F575">D576</f>
        <v>0</v>
      </c>
      <c r="E572" s="21">
        <f t="shared" si="50"/>
        <v>0</v>
      </c>
      <c r="F572" s="21">
        <f t="shared" si="50"/>
        <v>0</v>
      </c>
      <c r="G572" s="93">
        <f>SUM(F572:F575)/SUM(D572:D575)</f>
        <v>0.028241108463507195</v>
      </c>
      <c r="H572" s="105"/>
    </row>
    <row r="573" spans="1:8" s="4" customFormat="1" ht="12.75">
      <c r="A573" s="100"/>
      <c r="B573" s="103"/>
      <c r="C573" s="22" t="s">
        <v>14</v>
      </c>
      <c r="D573" s="23">
        <f t="shared" si="50"/>
        <v>0</v>
      </c>
      <c r="E573" s="23">
        <f t="shared" si="50"/>
        <v>0</v>
      </c>
      <c r="F573" s="23">
        <f t="shared" si="50"/>
        <v>0</v>
      </c>
      <c r="G573" s="94"/>
      <c r="H573" s="106"/>
    </row>
    <row r="574" spans="1:8" s="4" customFormat="1" ht="12.75">
      <c r="A574" s="100"/>
      <c r="B574" s="103"/>
      <c r="C574" s="22" t="s">
        <v>15</v>
      </c>
      <c r="D574" s="23">
        <f t="shared" si="50"/>
        <v>566.55</v>
      </c>
      <c r="E574" s="23">
        <f t="shared" si="50"/>
        <v>16</v>
      </c>
      <c r="F574" s="23">
        <f t="shared" si="50"/>
        <v>16</v>
      </c>
      <c r="G574" s="94"/>
      <c r="H574" s="106"/>
    </row>
    <row r="575" spans="1:8" s="4" customFormat="1" ht="40.5" customHeight="1" thickBot="1">
      <c r="A575" s="101"/>
      <c r="B575" s="104"/>
      <c r="C575" s="24" t="s">
        <v>16</v>
      </c>
      <c r="D575" s="25">
        <f t="shared" si="50"/>
        <v>0</v>
      </c>
      <c r="E575" s="25">
        <f t="shared" si="50"/>
        <v>0</v>
      </c>
      <c r="F575" s="25">
        <f t="shared" si="50"/>
        <v>0</v>
      </c>
      <c r="G575" s="95"/>
      <c r="H575" s="107"/>
    </row>
    <row r="576" spans="1:8" ht="30" customHeight="1">
      <c r="A576" s="87" t="s">
        <v>29</v>
      </c>
      <c r="B576" s="90" t="s">
        <v>275</v>
      </c>
      <c r="C576" s="32" t="s">
        <v>13</v>
      </c>
      <c r="D576" s="33">
        <v>0</v>
      </c>
      <c r="E576" s="33">
        <v>0</v>
      </c>
      <c r="F576" s="33">
        <v>0</v>
      </c>
      <c r="G576" s="93">
        <f>SUM(F576:F579)/SUM(D576:D579)</f>
        <v>0.028241108463507195</v>
      </c>
      <c r="H576" s="96"/>
    </row>
    <row r="577" spans="1:8" ht="25.5" customHeight="1">
      <c r="A577" s="88"/>
      <c r="B577" s="91"/>
      <c r="C577" s="28" t="s">
        <v>14</v>
      </c>
      <c r="D577" s="29">
        <v>0</v>
      </c>
      <c r="E577" s="29">
        <v>0</v>
      </c>
      <c r="F577" s="29">
        <v>0</v>
      </c>
      <c r="G577" s="94"/>
      <c r="H577" s="97"/>
    </row>
    <row r="578" spans="1:8" ht="26.25" customHeight="1">
      <c r="A578" s="88"/>
      <c r="B578" s="91"/>
      <c r="C578" s="28" t="s">
        <v>15</v>
      </c>
      <c r="D578" s="29">
        <v>566.55</v>
      </c>
      <c r="E578" s="29">
        <v>16</v>
      </c>
      <c r="F578" s="29">
        <v>16</v>
      </c>
      <c r="G578" s="94"/>
      <c r="H578" s="97"/>
    </row>
    <row r="579" spans="1:8" ht="32.25" customHeight="1" thickBot="1">
      <c r="A579" s="89"/>
      <c r="B579" s="92"/>
      <c r="C579" s="30" t="s">
        <v>16</v>
      </c>
      <c r="D579" s="31">
        <v>0</v>
      </c>
      <c r="E579" s="31">
        <v>0</v>
      </c>
      <c r="F579" s="31">
        <v>0</v>
      </c>
      <c r="G579" s="95"/>
      <c r="H579" s="98"/>
    </row>
    <row r="580" spans="1:8" s="4" customFormat="1" ht="12.75" customHeight="1">
      <c r="A580" s="99" t="s">
        <v>30</v>
      </c>
      <c r="B580" s="102" t="s">
        <v>276</v>
      </c>
      <c r="C580" s="20" t="s">
        <v>13</v>
      </c>
      <c r="D580" s="21">
        <f aca="true" t="shared" si="51" ref="D580:F583">D584</f>
        <v>0</v>
      </c>
      <c r="E580" s="21">
        <f t="shared" si="51"/>
        <v>0</v>
      </c>
      <c r="F580" s="21">
        <f t="shared" si="51"/>
        <v>0</v>
      </c>
      <c r="G580" s="93">
        <f>SUM(F580:F583)/SUM(D580:D583)</f>
        <v>0</v>
      </c>
      <c r="H580" s="105"/>
    </row>
    <row r="581" spans="1:8" s="4" customFormat="1" ht="12.75">
      <c r="A581" s="100"/>
      <c r="B581" s="103"/>
      <c r="C581" s="22" t="s">
        <v>14</v>
      </c>
      <c r="D581" s="23">
        <f t="shared" si="51"/>
        <v>5076</v>
      </c>
      <c r="E581" s="23">
        <f t="shared" si="51"/>
        <v>0</v>
      </c>
      <c r="F581" s="23">
        <f t="shared" si="51"/>
        <v>0</v>
      </c>
      <c r="G581" s="94"/>
      <c r="H581" s="106"/>
    </row>
    <row r="582" spans="1:8" s="4" customFormat="1" ht="12.75">
      <c r="A582" s="100"/>
      <c r="B582" s="103"/>
      <c r="C582" s="22" t="s">
        <v>15</v>
      </c>
      <c r="D582" s="23">
        <f t="shared" si="51"/>
        <v>627.37</v>
      </c>
      <c r="E582" s="23">
        <f t="shared" si="51"/>
        <v>0</v>
      </c>
      <c r="F582" s="23">
        <f t="shared" si="51"/>
        <v>0</v>
      </c>
      <c r="G582" s="94"/>
      <c r="H582" s="106"/>
    </row>
    <row r="583" spans="1:8" s="4" customFormat="1" ht="40.5" customHeight="1" thickBot="1">
      <c r="A583" s="101"/>
      <c r="B583" s="104"/>
      <c r="C583" s="24" t="s">
        <v>16</v>
      </c>
      <c r="D583" s="25">
        <f t="shared" si="51"/>
        <v>0</v>
      </c>
      <c r="E583" s="25">
        <f t="shared" si="51"/>
        <v>0</v>
      </c>
      <c r="F583" s="25">
        <f t="shared" si="51"/>
        <v>0</v>
      </c>
      <c r="G583" s="95"/>
      <c r="H583" s="107"/>
    </row>
    <row r="584" spans="1:8" ht="30" customHeight="1">
      <c r="A584" s="87" t="s">
        <v>31</v>
      </c>
      <c r="B584" s="90" t="s">
        <v>277</v>
      </c>
      <c r="C584" s="32" t="s">
        <v>13</v>
      </c>
      <c r="D584" s="33">
        <v>0</v>
      </c>
      <c r="E584" s="33">
        <v>0</v>
      </c>
      <c r="F584" s="33">
        <v>0</v>
      </c>
      <c r="G584" s="93">
        <f>SUM(F584:F587)/SUM(D584:D587)</f>
        <v>0</v>
      </c>
      <c r="H584" s="96"/>
    </row>
    <row r="585" spans="1:8" ht="25.5" customHeight="1">
      <c r="A585" s="88"/>
      <c r="B585" s="91"/>
      <c r="C585" s="28" t="s">
        <v>14</v>
      </c>
      <c r="D585" s="29">
        <v>5076</v>
      </c>
      <c r="E585" s="29">
        <v>0</v>
      </c>
      <c r="F585" s="29">
        <v>0</v>
      </c>
      <c r="G585" s="94"/>
      <c r="H585" s="97"/>
    </row>
    <row r="586" spans="1:8" ht="26.25" customHeight="1">
      <c r="A586" s="88"/>
      <c r="B586" s="91"/>
      <c r="C586" s="28" t="s">
        <v>15</v>
      </c>
      <c r="D586" s="29">
        <v>627.37</v>
      </c>
      <c r="E586" s="29">
        <v>0</v>
      </c>
      <c r="F586" s="29">
        <v>0</v>
      </c>
      <c r="G586" s="94"/>
      <c r="H586" s="97"/>
    </row>
    <row r="587" spans="1:8" ht="32.25" customHeight="1" thickBot="1">
      <c r="A587" s="89"/>
      <c r="B587" s="92"/>
      <c r="C587" s="30" t="s">
        <v>16</v>
      </c>
      <c r="D587" s="31">
        <v>0</v>
      </c>
      <c r="E587" s="31">
        <v>0</v>
      </c>
      <c r="F587" s="31">
        <v>0</v>
      </c>
      <c r="G587" s="95"/>
      <c r="H587" s="98"/>
    </row>
    <row r="588" spans="1:8" s="4" customFormat="1" ht="12.75" customHeight="1">
      <c r="A588" s="99" t="s">
        <v>32</v>
      </c>
      <c r="B588" s="102" t="s">
        <v>278</v>
      </c>
      <c r="C588" s="20" t="s">
        <v>13</v>
      </c>
      <c r="D588" s="21">
        <f aca="true" t="shared" si="52" ref="D588:F591">D592</f>
        <v>0</v>
      </c>
      <c r="E588" s="21">
        <f t="shared" si="52"/>
        <v>0</v>
      </c>
      <c r="F588" s="21">
        <f t="shared" si="52"/>
        <v>0</v>
      </c>
      <c r="G588" s="93">
        <f>SUM(F588:F591)/SUM(D588:D591)</f>
        <v>0</v>
      </c>
      <c r="H588" s="105"/>
    </row>
    <row r="589" spans="1:8" s="4" customFormat="1" ht="12.75">
      <c r="A589" s="100"/>
      <c r="B589" s="103"/>
      <c r="C589" s="22" t="s">
        <v>14</v>
      </c>
      <c r="D589" s="23">
        <f t="shared" si="52"/>
        <v>259.4</v>
      </c>
      <c r="E589" s="23">
        <f t="shared" si="52"/>
        <v>0</v>
      </c>
      <c r="F589" s="23">
        <f t="shared" si="52"/>
        <v>0</v>
      </c>
      <c r="G589" s="94"/>
      <c r="H589" s="106"/>
    </row>
    <row r="590" spans="1:8" s="4" customFormat="1" ht="12.75">
      <c r="A590" s="100"/>
      <c r="B590" s="103"/>
      <c r="C590" s="22" t="s">
        <v>15</v>
      </c>
      <c r="D590" s="23">
        <f t="shared" si="52"/>
        <v>32.06</v>
      </c>
      <c r="E590" s="23">
        <f t="shared" si="52"/>
        <v>0</v>
      </c>
      <c r="F590" s="23">
        <f t="shared" si="52"/>
        <v>0</v>
      </c>
      <c r="G590" s="94"/>
      <c r="H590" s="106"/>
    </row>
    <row r="591" spans="1:8" s="4" customFormat="1" ht="40.5" customHeight="1" thickBot="1">
      <c r="A591" s="101"/>
      <c r="B591" s="104"/>
      <c r="C591" s="24" t="s">
        <v>16</v>
      </c>
      <c r="D591" s="25">
        <f t="shared" si="52"/>
        <v>0</v>
      </c>
      <c r="E591" s="25">
        <f t="shared" si="52"/>
        <v>0</v>
      </c>
      <c r="F591" s="25">
        <f t="shared" si="52"/>
        <v>0</v>
      </c>
      <c r="G591" s="95"/>
      <c r="H591" s="107"/>
    </row>
    <row r="592" spans="1:8" ht="30" customHeight="1">
      <c r="A592" s="87" t="s">
        <v>33</v>
      </c>
      <c r="B592" s="90" t="s">
        <v>279</v>
      </c>
      <c r="C592" s="32" t="s">
        <v>13</v>
      </c>
      <c r="D592" s="33">
        <v>0</v>
      </c>
      <c r="E592" s="33">
        <v>0</v>
      </c>
      <c r="F592" s="33">
        <v>0</v>
      </c>
      <c r="G592" s="93">
        <f>SUM(F592:F595)/SUM(D592:D595)</f>
        <v>0</v>
      </c>
      <c r="H592" s="96"/>
    </row>
    <row r="593" spans="1:8" ht="25.5" customHeight="1">
      <c r="A593" s="88"/>
      <c r="B593" s="91"/>
      <c r="C593" s="28" t="s">
        <v>14</v>
      </c>
      <c r="D593" s="29">
        <v>259.4</v>
      </c>
      <c r="E593" s="29">
        <v>0</v>
      </c>
      <c r="F593" s="29">
        <v>0</v>
      </c>
      <c r="G593" s="94"/>
      <c r="H593" s="97"/>
    </row>
    <row r="594" spans="1:8" ht="26.25" customHeight="1">
      <c r="A594" s="88"/>
      <c r="B594" s="91"/>
      <c r="C594" s="28" t="s">
        <v>15</v>
      </c>
      <c r="D594" s="29">
        <v>32.06</v>
      </c>
      <c r="E594" s="29">
        <v>0</v>
      </c>
      <c r="F594" s="29">
        <v>0</v>
      </c>
      <c r="G594" s="94"/>
      <c r="H594" s="97"/>
    </row>
    <row r="595" spans="1:8" ht="32.25" customHeight="1" thickBot="1">
      <c r="A595" s="89"/>
      <c r="B595" s="92"/>
      <c r="C595" s="30" t="s">
        <v>16</v>
      </c>
      <c r="D595" s="31">
        <v>0</v>
      </c>
      <c r="E595" s="31">
        <v>0</v>
      </c>
      <c r="F595" s="31">
        <v>0</v>
      </c>
      <c r="G595" s="95"/>
      <c r="H595" s="98"/>
    </row>
    <row r="596" spans="1:8" s="4" customFormat="1" ht="12.75" customHeight="1">
      <c r="A596" s="99" t="s">
        <v>50</v>
      </c>
      <c r="B596" s="102" t="s">
        <v>280</v>
      </c>
      <c r="C596" s="20" t="s">
        <v>13</v>
      </c>
      <c r="D596" s="21">
        <f aca="true" t="shared" si="53" ref="D596:F599">D600</f>
        <v>0</v>
      </c>
      <c r="E596" s="21">
        <f t="shared" si="53"/>
        <v>0</v>
      </c>
      <c r="F596" s="21">
        <f t="shared" si="53"/>
        <v>0</v>
      </c>
      <c r="G596" s="93">
        <f>SUM(F596:F599)/SUM(D596:D599)</f>
        <v>0.011360649129878553</v>
      </c>
      <c r="H596" s="105"/>
    </row>
    <row r="597" spans="1:8" s="4" customFormat="1" ht="12.75">
      <c r="A597" s="100"/>
      <c r="B597" s="103"/>
      <c r="C597" s="22" t="s">
        <v>14</v>
      </c>
      <c r="D597" s="23">
        <f t="shared" si="53"/>
        <v>0</v>
      </c>
      <c r="E597" s="23">
        <f t="shared" si="53"/>
        <v>0</v>
      </c>
      <c r="F597" s="23">
        <f t="shared" si="53"/>
        <v>0</v>
      </c>
      <c r="G597" s="94"/>
      <c r="H597" s="106"/>
    </row>
    <row r="598" spans="1:8" s="4" customFormat="1" ht="12.75">
      <c r="A598" s="100"/>
      <c r="B598" s="103"/>
      <c r="C598" s="22" t="s">
        <v>15</v>
      </c>
      <c r="D598" s="23">
        <f>D602</f>
        <v>6847.32</v>
      </c>
      <c r="E598" s="23">
        <f>E602</f>
        <v>77.79</v>
      </c>
      <c r="F598" s="23">
        <f>F602</f>
        <v>77.79</v>
      </c>
      <c r="G598" s="94"/>
      <c r="H598" s="106"/>
    </row>
    <row r="599" spans="1:8" s="4" customFormat="1" ht="40.5" customHeight="1" thickBot="1">
      <c r="A599" s="101"/>
      <c r="B599" s="104"/>
      <c r="C599" s="24" t="s">
        <v>16</v>
      </c>
      <c r="D599" s="25">
        <f t="shared" si="53"/>
        <v>0</v>
      </c>
      <c r="E599" s="25">
        <f t="shared" si="53"/>
        <v>0</v>
      </c>
      <c r="F599" s="25">
        <f t="shared" si="53"/>
        <v>0</v>
      </c>
      <c r="G599" s="95"/>
      <c r="H599" s="107"/>
    </row>
    <row r="600" spans="1:8" ht="30" customHeight="1">
      <c r="A600" s="87" t="s">
        <v>53</v>
      </c>
      <c r="B600" s="90" t="s">
        <v>281</v>
      </c>
      <c r="C600" s="32" t="s">
        <v>13</v>
      </c>
      <c r="D600" s="33">
        <v>0</v>
      </c>
      <c r="E600" s="33">
        <v>0</v>
      </c>
      <c r="F600" s="33">
        <v>0</v>
      </c>
      <c r="G600" s="93">
        <f>SUM(F600:F603)/SUM(D600:D603)</f>
        <v>0.011360649129878553</v>
      </c>
      <c r="H600" s="96"/>
    </row>
    <row r="601" spans="1:8" ht="25.5" customHeight="1">
      <c r="A601" s="88"/>
      <c r="B601" s="91"/>
      <c r="C601" s="28" t="s">
        <v>14</v>
      </c>
      <c r="D601" s="29">
        <v>0</v>
      </c>
      <c r="E601" s="29">
        <v>0</v>
      </c>
      <c r="F601" s="29">
        <v>0</v>
      </c>
      <c r="G601" s="94"/>
      <c r="H601" s="97"/>
    </row>
    <row r="602" spans="1:8" ht="26.25" customHeight="1">
      <c r="A602" s="88"/>
      <c r="B602" s="91"/>
      <c r="C602" s="28" t="s">
        <v>15</v>
      </c>
      <c r="D602" s="29">
        <v>6847.32</v>
      </c>
      <c r="E602" s="29">
        <v>77.79</v>
      </c>
      <c r="F602" s="29">
        <v>77.79</v>
      </c>
      <c r="G602" s="94"/>
      <c r="H602" s="97"/>
    </row>
    <row r="603" spans="1:8" ht="32.25" customHeight="1" thickBot="1">
      <c r="A603" s="89"/>
      <c r="B603" s="92"/>
      <c r="C603" s="30" t="s">
        <v>16</v>
      </c>
      <c r="D603" s="31">
        <v>0</v>
      </c>
      <c r="E603" s="31">
        <v>0</v>
      </c>
      <c r="F603" s="31">
        <v>0</v>
      </c>
      <c r="G603" s="95"/>
      <c r="H603" s="98"/>
    </row>
    <row r="604" spans="1:8" s="4" customFormat="1" ht="12.75" customHeight="1">
      <c r="A604" s="99" t="s">
        <v>54</v>
      </c>
      <c r="B604" s="102" t="s">
        <v>282</v>
      </c>
      <c r="C604" s="20" t="s">
        <v>13</v>
      </c>
      <c r="D604" s="21">
        <f aca="true" t="shared" si="54" ref="D604:F607">D608</f>
        <v>0</v>
      </c>
      <c r="E604" s="21">
        <f t="shared" si="54"/>
        <v>0</v>
      </c>
      <c r="F604" s="21">
        <f t="shared" si="54"/>
        <v>0</v>
      </c>
      <c r="G604" s="93">
        <f>SUM(F604:F607)/SUM(D604:D607)</f>
        <v>0.4369422075389451</v>
      </c>
      <c r="H604" s="105"/>
    </row>
    <row r="605" spans="1:8" s="4" customFormat="1" ht="12.75">
      <c r="A605" s="100"/>
      <c r="B605" s="103"/>
      <c r="C605" s="22" t="s">
        <v>14</v>
      </c>
      <c r="D605" s="23">
        <f t="shared" si="54"/>
        <v>0</v>
      </c>
      <c r="E605" s="23">
        <f t="shared" si="54"/>
        <v>0</v>
      </c>
      <c r="F605" s="23">
        <f t="shared" si="54"/>
        <v>0</v>
      </c>
      <c r="G605" s="94"/>
      <c r="H605" s="106"/>
    </row>
    <row r="606" spans="1:8" s="4" customFormat="1" ht="12.75">
      <c r="A606" s="100"/>
      <c r="B606" s="103"/>
      <c r="C606" s="22" t="s">
        <v>15</v>
      </c>
      <c r="D606" s="23">
        <f t="shared" si="54"/>
        <v>435.87</v>
      </c>
      <c r="E606" s="23">
        <f t="shared" si="54"/>
        <v>190.45</v>
      </c>
      <c r="F606" s="23">
        <f t="shared" si="54"/>
        <v>190.45</v>
      </c>
      <c r="G606" s="94"/>
      <c r="H606" s="106"/>
    </row>
    <row r="607" spans="1:8" s="4" customFormat="1" ht="40.5" customHeight="1" thickBot="1">
      <c r="A607" s="101"/>
      <c r="B607" s="104"/>
      <c r="C607" s="24" t="s">
        <v>16</v>
      </c>
      <c r="D607" s="25">
        <f t="shared" si="54"/>
        <v>0</v>
      </c>
      <c r="E607" s="25">
        <f t="shared" si="54"/>
        <v>0</v>
      </c>
      <c r="F607" s="25">
        <f t="shared" si="54"/>
        <v>0</v>
      </c>
      <c r="G607" s="95"/>
      <c r="H607" s="107"/>
    </row>
    <row r="608" spans="1:8" ht="30" customHeight="1">
      <c r="A608" s="87" t="s">
        <v>63</v>
      </c>
      <c r="B608" s="90" t="s">
        <v>283</v>
      </c>
      <c r="C608" s="32" t="s">
        <v>13</v>
      </c>
      <c r="D608" s="33">
        <v>0</v>
      </c>
      <c r="E608" s="33">
        <v>0</v>
      </c>
      <c r="F608" s="33">
        <v>0</v>
      </c>
      <c r="G608" s="93">
        <f>SUM(F608:F611)/SUM(D608:D611)</f>
        <v>0.4369422075389451</v>
      </c>
      <c r="H608" s="96"/>
    </row>
    <row r="609" spans="1:8" ht="25.5" customHeight="1">
      <c r="A609" s="88"/>
      <c r="B609" s="91"/>
      <c r="C609" s="28" t="s">
        <v>14</v>
      </c>
      <c r="D609" s="29">
        <v>0</v>
      </c>
      <c r="E609" s="29">
        <v>0</v>
      </c>
      <c r="F609" s="29">
        <v>0</v>
      </c>
      <c r="G609" s="94"/>
      <c r="H609" s="97"/>
    </row>
    <row r="610" spans="1:8" ht="26.25" customHeight="1">
      <c r="A610" s="88"/>
      <c r="B610" s="91"/>
      <c r="C610" s="28" t="s">
        <v>15</v>
      </c>
      <c r="D610" s="29">
        <v>435.87</v>
      </c>
      <c r="E610" s="29">
        <v>190.45</v>
      </c>
      <c r="F610" s="29">
        <v>190.45</v>
      </c>
      <c r="G610" s="94"/>
      <c r="H610" s="97"/>
    </row>
    <row r="611" spans="1:8" ht="32.25" customHeight="1" thickBot="1">
      <c r="A611" s="89"/>
      <c r="B611" s="92"/>
      <c r="C611" s="30" t="s">
        <v>16</v>
      </c>
      <c r="D611" s="31">
        <v>0</v>
      </c>
      <c r="E611" s="31">
        <v>0</v>
      </c>
      <c r="F611" s="31">
        <v>0</v>
      </c>
      <c r="G611" s="95"/>
      <c r="H611" s="98"/>
    </row>
    <row r="612" spans="1:8" s="4" customFormat="1" ht="12.75" customHeight="1">
      <c r="A612" s="99" t="s">
        <v>65</v>
      </c>
      <c r="B612" s="102" t="s">
        <v>284</v>
      </c>
      <c r="C612" s="20" t="s">
        <v>13</v>
      </c>
      <c r="D612" s="21">
        <f aca="true" t="shared" si="55" ref="D612:F615">D616</f>
        <v>0</v>
      </c>
      <c r="E612" s="21">
        <f t="shared" si="55"/>
        <v>0</v>
      </c>
      <c r="F612" s="21">
        <f t="shared" si="55"/>
        <v>0</v>
      </c>
      <c r="G612" s="93">
        <f>SUM(F612:F615)/SUM(D612:D615)</f>
        <v>0.3000034207915712</v>
      </c>
      <c r="H612" s="105"/>
    </row>
    <row r="613" spans="1:8" s="4" customFormat="1" ht="12.75">
      <c r="A613" s="100"/>
      <c r="B613" s="103"/>
      <c r="C613" s="22" t="s">
        <v>14</v>
      </c>
      <c r="D613" s="23">
        <f t="shared" si="55"/>
        <v>0</v>
      </c>
      <c r="E613" s="23">
        <f t="shared" si="55"/>
        <v>0</v>
      </c>
      <c r="F613" s="23">
        <f t="shared" si="55"/>
        <v>0</v>
      </c>
      <c r="G613" s="94"/>
      <c r="H613" s="106"/>
    </row>
    <row r="614" spans="1:8" s="4" customFormat="1" ht="12.75">
      <c r="A614" s="100"/>
      <c r="B614" s="103"/>
      <c r="C614" s="22" t="s">
        <v>15</v>
      </c>
      <c r="D614" s="23">
        <f t="shared" si="55"/>
        <v>292.33</v>
      </c>
      <c r="E614" s="23">
        <f t="shared" si="55"/>
        <v>87.7</v>
      </c>
      <c r="F614" s="23">
        <f t="shared" si="55"/>
        <v>87.7</v>
      </c>
      <c r="G614" s="94"/>
      <c r="H614" s="106"/>
    </row>
    <row r="615" spans="1:8" s="4" customFormat="1" ht="40.5" customHeight="1" thickBot="1">
      <c r="A615" s="101"/>
      <c r="B615" s="104"/>
      <c r="C615" s="24" t="s">
        <v>16</v>
      </c>
      <c r="D615" s="25">
        <f t="shared" si="55"/>
        <v>0</v>
      </c>
      <c r="E615" s="25">
        <f t="shared" si="55"/>
        <v>0</v>
      </c>
      <c r="F615" s="25">
        <f t="shared" si="55"/>
        <v>0</v>
      </c>
      <c r="G615" s="95"/>
      <c r="H615" s="107"/>
    </row>
    <row r="616" spans="1:8" ht="30" customHeight="1">
      <c r="A616" s="87" t="s">
        <v>67</v>
      </c>
      <c r="B616" s="90" t="s">
        <v>285</v>
      </c>
      <c r="C616" s="32" t="s">
        <v>13</v>
      </c>
      <c r="D616" s="33">
        <v>0</v>
      </c>
      <c r="E616" s="33">
        <v>0</v>
      </c>
      <c r="F616" s="33">
        <v>0</v>
      </c>
      <c r="G616" s="93">
        <f>SUM(F616:F619)/SUM(D616:D619)</f>
        <v>0.3000034207915712</v>
      </c>
      <c r="H616" s="96"/>
    </row>
    <row r="617" spans="1:8" ht="25.5" customHeight="1">
      <c r="A617" s="88"/>
      <c r="B617" s="91"/>
      <c r="C617" s="28" t="s">
        <v>14</v>
      </c>
      <c r="D617" s="29">
        <v>0</v>
      </c>
      <c r="E617" s="29">
        <v>0</v>
      </c>
      <c r="F617" s="29">
        <v>0</v>
      </c>
      <c r="G617" s="94"/>
      <c r="H617" s="97"/>
    </row>
    <row r="618" spans="1:8" ht="26.25" customHeight="1">
      <c r="A618" s="88"/>
      <c r="B618" s="91"/>
      <c r="C618" s="28" t="s">
        <v>15</v>
      </c>
      <c r="D618" s="29">
        <v>292.33</v>
      </c>
      <c r="E618" s="29">
        <v>87.7</v>
      </c>
      <c r="F618" s="29">
        <v>87.7</v>
      </c>
      <c r="G618" s="94"/>
      <c r="H618" s="97"/>
    </row>
    <row r="619" spans="1:8" ht="32.25" customHeight="1" thickBot="1">
      <c r="A619" s="89"/>
      <c r="B619" s="92"/>
      <c r="C619" s="30" t="s">
        <v>16</v>
      </c>
      <c r="D619" s="31">
        <v>0</v>
      </c>
      <c r="E619" s="31">
        <v>0</v>
      </c>
      <c r="F619" s="31">
        <v>0</v>
      </c>
      <c r="G619" s="95"/>
      <c r="H619" s="98"/>
    </row>
    <row r="620" spans="1:8" ht="13.5" thickBot="1">
      <c r="A620" s="108" t="s">
        <v>69</v>
      </c>
      <c r="B620" s="111" t="s">
        <v>24</v>
      </c>
      <c r="C620" s="34" t="s">
        <v>13</v>
      </c>
      <c r="D620" s="35">
        <f>D556</f>
        <v>0</v>
      </c>
      <c r="E620" s="35">
        <f>E556</f>
        <v>0</v>
      </c>
      <c r="F620" s="35">
        <f>F556</f>
        <v>0</v>
      </c>
      <c r="G620" s="114">
        <f>SUM(F620:F623)/SUM(D620:D623)</f>
        <v>0.01782653706792431</v>
      </c>
      <c r="H620" s="117"/>
    </row>
    <row r="621" spans="1:8" ht="13.5" thickBot="1">
      <c r="A621" s="109"/>
      <c r="B621" s="112"/>
      <c r="C621" s="36" t="s">
        <v>14</v>
      </c>
      <c r="D621" s="35">
        <f>D557+D565+D573+D581+D589+D597+D605</f>
        <v>5335.4</v>
      </c>
      <c r="E621" s="35">
        <f>E557+E565+E573+E581+E589+E597+E605</f>
        <v>0</v>
      </c>
      <c r="F621" s="35">
        <f>F557+F565+F573+F581+F589+F597+F605</f>
        <v>0</v>
      </c>
      <c r="G621" s="115"/>
      <c r="H621" s="118"/>
    </row>
    <row r="622" spans="1:8" ht="13.5" thickBot="1">
      <c r="A622" s="109"/>
      <c r="B622" s="112"/>
      <c r="C622" s="36" t="s">
        <v>15</v>
      </c>
      <c r="D622" s="35">
        <f>D558+D566+D574+D582+D590+D598+D606+D614</f>
        <v>15529</v>
      </c>
      <c r="E622" s="35">
        <f>E558+E566+E574+E582+E590+E598+E606+E614</f>
        <v>371.94</v>
      </c>
      <c r="F622" s="35">
        <f>F558+F566+F574+F582+F590+F598+F606+F614</f>
        <v>371.94</v>
      </c>
      <c r="G622" s="115"/>
      <c r="H622" s="118"/>
    </row>
    <row r="623" spans="1:8" ht="13.5" thickBot="1">
      <c r="A623" s="110"/>
      <c r="B623" s="113"/>
      <c r="C623" s="37" t="s">
        <v>16</v>
      </c>
      <c r="D623" s="35">
        <f>D559</f>
        <v>0</v>
      </c>
      <c r="E623" s="35">
        <f>E559</f>
        <v>0</v>
      </c>
      <c r="F623" s="35">
        <f>F559</f>
        <v>0</v>
      </c>
      <c r="G623" s="116"/>
      <c r="H623" s="119"/>
    </row>
    <row r="624" spans="1:8" ht="12.75">
      <c r="A624" s="120" t="s">
        <v>131</v>
      </c>
      <c r="B624" s="123" t="s">
        <v>25</v>
      </c>
      <c r="C624" s="81" t="s">
        <v>13</v>
      </c>
      <c r="D624" s="82">
        <f aca="true" t="shared" si="56" ref="D624:F627">D620</f>
        <v>0</v>
      </c>
      <c r="E624" s="82">
        <f t="shared" si="56"/>
        <v>0</v>
      </c>
      <c r="F624" s="82">
        <f t="shared" si="56"/>
        <v>0</v>
      </c>
      <c r="G624" s="126">
        <f>SUM(F624:F627)/SUM(D624:D627)</f>
        <v>0.01782653706792431</v>
      </c>
      <c r="H624" s="129"/>
    </row>
    <row r="625" spans="1:8" ht="12.75">
      <c r="A625" s="121"/>
      <c r="B625" s="124"/>
      <c r="C625" s="83" t="s">
        <v>14</v>
      </c>
      <c r="D625" s="85">
        <f t="shared" si="56"/>
        <v>5335.4</v>
      </c>
      <c r="E625" s="85">
        <f t="shared" si="56"/>
        <v>0</v>
      </c>
      <c r="F625" s="85">
        <f t="shared" si="56"/>
        <v>0</v>
      </c>
      <c r="G625" s="127"/>
      <c r="H625" s="130"/>
    </row>
    <row r="626" spans="1:8" ht="12.75">
      <c r="A626" s="121"/>
      <c r="B626" s="124"/>
      <c r="C626" s="83" t="s">
        <v>15</v>
      </c>
      <c r="D626" s="85">
        <f>D622</f>
        <v>15529</v>
      </c>
      <c r="E626" s="85">
        <f>E622</f>
        <v>371.94</v>
      </c>
      <c r="F626" s="85">
        <f>F622</f>
        <v>371.94</v>
      </c>
      <c r="G626" s="127"/>
      <c r="H626" s="130"/>
    </row>
    <row r="627" spans="1:8" ht="13.5" thickBot="1">
      <c r="A627" s="122"/>
      <c r="B627" s="125"/>
      <c r="C627" s="84" t="s">
        <v>16</v>
      </c>
      <c r="D627" s="86">
        <f t="shared" si="56"/>
        <v>0</v>
      </c>
      <c r="E627" s="86">
        <f t="shared" si="56"/>
        <v>0</v>
      </c>
      <c r="F627" s="86">
        <f t="shared" si="56"/>
        <v>0</v>
      </c>
      <c r="G627" s="128"/>
      <c r="H627" s="131"/>
    </row>
    <row r="628" spans="1:8" ht="44.25" customHeight="1">
      <c r="A628" s="64" t="s">
        <v>1</v>
      </c>
      <c r="B628" s="65"/>
      <c r="C628" s="132" t="s">
        <v>296</v>
      </c>
      <c r="D628" s="132"/>
      <c r="E628" s="132"/>
      <c r="F628" s="132"/>
      <c r="G628" s="132"/>
      <c r="H628" s="133"/>
    </row>
    <row r="629" spans="1:8" ht="15">
      <c r="A629" s="66" t="s">
        <v>2</v>
      </c>
      <c r="B629" s="67"/>
      <c r="C629" s="68" t="s">
        <v>310</v>
      </c>
      <c r="D629" s="69"/>
      <c r="E629" s="69"/>
      <c r="F629" s="69"/>
      <c r="G629" s="70"/>
      <c r="H629" s="71"/>
    </row>
    <row r="630" spans="1:9" ht="18" customHeight="1" thickBot="1">
      <c r="A630" s="72" t="s">
        <v>3</v>
      </c>
      <c r="B630" s="73"/>
      <c r="C630" s="74" t="s">
        <v>166</v>
      </c>
      <c r="D630" s="75"/>
      <c r="E630" s="75"/>
      <c r="F630" s="75"/>
      <c r="G630" s="76"/>
      <c r="H630" s="77"/>
      <c r="I630" s="8"/>
    </row>
    <row r="631" spans="1:8" ht="102.75" thickBot="1">
      <c r="A631" s="15" t="s">
        <v>4</v>
      </c>
      <c r="B631" s="16" t="s">
        <v>5</v>
      </c>
      <c r="C631" s="16" t="s">
        <v>6</v>
      </c>
      <c r="D631" s="17" t="s">
        <v>7</v>
      </c>
      <c r="E631" s="17" t="s">
        <v>8</v>
      </c>
      <c r="F631" s="17" t="s">
        <v>9</v>
      </c>
      <c r="G631" s="16" t="s">
        <v>10</v>
      </c>
      <c r="H631" s="18" t="s">
        <v>11</v>
      </c>
    </row>
    <row r="632" spans="1:8" ht="45.75" customHeight="1" thickBot="1">
      <c r="A632" s="134" t="s">
        <v>167</v>
      </c>
      <c r="B632" s="135"/>
      <c r="C632" s="135"/>
      <c r="D632" s="135"/>
      <c r="E632" s="135"/>
      <c r="F632" s="135"/>
      <c r="G632" s="135"/>
      <c r="H632" s="136"/>
    </row>
    <row r="633" spans="1:8" s="4" customFormat="1" ht="12.75">
      <c r="A633" s="99">
        <v>1</v>
      </c>
      <c r="B633" s="102" t="s">
        <v>168</v>
      </c>
      <c r="C633" s="20" t="s">
        <v>13</v>
      </c>
      <c r="D633" s="21">
        <f aca="true" t="shared" si="57" ref="D633:F636">D637+D641</f>
        <v>0</v>
      </c>
      <c r="E633" s="21">
        <f t="shared" si="57"/>
        <v>0</v>
      </c>
      <c r="F633" s="21">
        <f t="shared" si="57"/>
        <v>0</v>
      </c>
      <c r="G633" s="93">
        <f>SUM(F633:F636)/SUM(D633:D636)</f>
        <v>0.5465961974121959</v>
      </c>
      <c r="H633" s="105"/>
    </row>
    <row r="634" spans="1:8" s="4" customFormat="1" ht="12.75">
      <c r="A634" s="100"/>
      <c r="B634" s="103"/>
      <c r="C634" s="22" t="s">
        <v>14</v>
      </c>
      <c r="D634" s="23">
        <f t="shared" si="57"/>
        <v>99272</v>
      </c>
      <c r="E634" s="23">
        <f t="shared" si="57"/>
        <v>59563.2</v>
      </c>
      <c r="F634" s="23">
        <f t="shared" si="57"/>
        <v>59563.2</v>
      </c>
      <c r="G634" s="94"/>
      <c r="H634" s="106"/>
    </row>
    <row r="635" spans="1:8" s="4" customFormat="1" ht="12.75">
      <c r="A635" s="100"/>
      <c r="B635" s="103"/>
      <c r="C635" s="22" t="s">
        <v>15</v>
      </c>
      <c r="D635" s="23">
        <f t="shared" si="57"/>
        <v>22823.8</v>
      </c>
      <c r="E635" s="23">
        <f t="shared" si="57"/>
        <v>7173.9</v>
      </c>
      <c r="F635" s="23">
        <f t="shared" si="57"/>
        <v>7173.9</v>
      </c>
      <c r="G635" s="94"/>
      <c r="H635" s="106"/>
    </row>
    <row r="636" spans="1:8" s="4" customFormat="1" ht="27.75" customHeight="1" thickBot="1">
      <c r="A636" s="101"/>
      <c r="B636" s="104"/>
      <c r="C636" s="24" t="s">
        <v>16</v>
      </c>
      <c r="D636" s="25">
        <f t="shared" si="57"/>
        <v>0</v>
      </c>
      <c r="E636" s="25">
        <f t="shared" si="57"/>
        <v>0</v>
      </c>
      <c r="F636" s="25">
        <f t="shared" si="57"/>
        <v>0</v>
      </c>
      <c r="G636" s="95"/>
      <c r="H636" s="107"/>
    </row>
    <row r="637" spans="1:8" s="5" customFormat="1" ht="12.75">
      <c r="A637" s="87" t="s">
        <v>17</v>
      </c>
      <c r="B637" s="90" t="s">
        <v>169</v>
      </c>
      <c r="C637" s="26" t="s">
        <v>13</v>
      </c>
      <c r="D637" s="27">
        <v>0</v>
      </c>
      <c r="E637" s="27">
        <v>0</v>
      </c>
      <c r="F637" s="27">
        <v>0</v>
      </c>
      <c r="G637" s="93">
        <f>SUM(F637:F640)/SUM(D637:D640)</f>
        <v>0.6</v>
      </c>
      <c r="H637" s="96"/>
    </row>
    <row r="638" spans="1:8" s="5" customFormat="1" ht="12.75">
      <c r="A638" s="88"/>
      <c r="B638" s="91"/>
      <c r="C638" s="28" t="s">
        <v>14</v>
      </c>
      <c r="D638" s="29">
        <v>99272</v>
      </c>
      <c r="E638" s="29">
        <v>59563.2</v>
      </c>
      <c r="F638" s="29">
        <v>59563.2</v>
      </c>
      <c r="G638" s="94"/>
      <c r="H638" s="97"/>
    </row>
    <row r="639" spans="1:8" s="5" customFormat="1" ht="12.75">
      <c r="A639" s="88"/>
      <c r="B639" s="91"/>
      <c r="C639" s="28" t="s">
        <v>15</v>
      </c>
      <c r="D639" s="29">
        <v>0</v>
      </c>
      <c r="E639" s="29">
        <v>0</v>
      </c>
      <c r="F639" s="29">
        <v>0</v>
      </c>
      <c r="G639" s="94"/>
      <c r="H639" s="97"/>
    </row>
    <row r="640" spans="1:8" s="5" customFormat="1" ht="26.25" customHeight="1" thickBot="1">
      <c r="A640" s="89"/>
      <c r="B640" s="92"/>
      <c r="C640" s="30" t="s">
        <v>16</v>
      </c>
      <c r="D640" s="31">
        <v>0</v>
      </c>
      <c r="E640" s="31">
        <v>0</v>
      </c>
      <c r="F640" s="31">
        <v>0</v>
      </c>
      <c r="G640" s="95"/>
      <c r="H640" s="98"/>
    </row>
    <row r="641" spans="1:8" s="5" customFormat="1" ht="12.75">
      <c r="A641" s="87" t="s">
        <v>20</v>
      </c>
      <c r="B641" s="90" t="s">
        <v>170</v>
      </c>
      <c r="C641" s="26" t="s">
        <v>13</v>
      </c>
      <c r="D641" s="27">
        <v>0</v>
      </c>
      <c r="E641" s="27">
        <v>0</v>
      </c>
      <c r="F641" s="27">
        <v>0</v>
      </c>
      <c r="G641" s="93">
        <f>SUM(F641:F644)/SUM(D641:D644)</f>
        <v>0.314316634390417</v>
      </c>
      <c r="H641" s="96"/>
    </row>
    <row r="642" spans="1:8" s="5" customFormat="1" ht="12.75">
      <c r="A642" s="88"/>
      <c r="B642" s="91"/>
      <c r="C642" s="28" t="s">
        <v>14</v>
      </c>
      <c r="D642" s="29">
        <v>0</v>
      </c>
      <c r="E642" s="29">
        <v>0</v>
      </c>
      <c r="F642" s="29">
        <v>0</v>
      </c>
      <c r="G642" s="94"/>
      <c r="H642" s="97"/>
    </row>
    <row r="643" spans="1:8" s="5" customFormat="1" ht="13.5" thickBot="1">
      <c r="A643" s="88"/>
      <c r="B643" s="91"/>
      <c r="C643" s="28" t="s">
        <v>15</v>
      </c>
      <c r="D643" s="31">
        <v>22823.8</v>
      </c>
      <c r="E643" s="31">
        <v>7173.9</v>
      </c>
      <c r="F643" s="31">
        <v>7173.9</v>
      </c>
      <c r="G643" s="94"/>
      <c r="H643" s="97"/>
    </row>
    <row r="644" spans="1:8" s="5" customFormat="1" ht="33.75" customHeight="1" thickBot="1">
      <c r="A644" s="89"/>
      <c r="B644" s="92"/>
      <c r="C644" s="30" t="s">
        <v>16</v>
      </c>
      <c r="D644" s="31">
        <v>0</v>
      </c>
      <c r="E644" s="31">
        <v>0</v>
      </c>
      <c r="F644" s="31">
        <v>0</v>
      </c>
      <c r="G644" s="95"/>
      <c r="H644" s="98"/>
    </row>
    <row r="645" spans="1:8" s="4" customFormat="1" ht="12.75">
      <c r="A645" s="99" t="s">
        <v>27</v>
      </c>
      <c r="B645" s="102" t="s">
        <v>171</v>
      </c>
      <c r="C645" s="20" t="s">
        <v>13</v>
      </c>
      <c r="D645" s="21">
        <f aca="true" t="shared" si="58" ref="D645:F648">D649</f>
        <v>0</v>
      </c>
      <c r="E645" s="21">
        <f t="shared" si="58"/>
        <v>0</v>
      </c>
      <c r="F645" s="21">
        <f t="shared" si="58"/>
        <v>0</v>
      </c>
      <c r="G645" s="93">
        <f>SUM(F645:F648)/SUM(D645:D648)</f>
        <v>0.286273575736669</v>
      </c>
      <c r="H645" s="105"/>
    </row>
    <row r="646" spans="1:8" s="4" customFormat="1" ht="12.75">
      <c r="A646" s="100"/>
      <c r="B646" s="103"/>
      <c r="C646" s="22" t="s">
        <v>14</v>
      </c>
      <c r="D646" s="23">
        <f t="shared" si="58"/>
        <v>0</v>
      </c>
      <c r="E646" s="23">
        <f t="shared" si="58"/>
        <v>0</v>
      </c>
      <c r="F646" s="23">
        <f t="shared" si="58"/>
        <v>0</v>
      </c>
      <c r="G646" s="94"/>
      <c r="H646" s="106"/>
    </row>
    <row r="647" spans="1:8" s="4" customFormat="1" ht="12.75">
      <c r="A647" s="100"/>
      <c r="B647" s="103"/>
      <c r="C647" s="22" t="s">
        <v>15</v>
      </c>
      <c r="D647" s="23">
        <f t="shared" si="58"/>
        <v>36525.9</v>
      </c>
      <c r="E647" s="23">
        <f t="shared" si="58"/>
        <v>10456.4</v>
      </c>
      <c r="F647" s="23">
        <f t="shared" si="58"/>
        <v>10456.4</v>
      </c>
      <c r="G647" s="94"/>
      <c r="H647" s="106"/>
    </row>
    <row r="648" spans="1:8" s="4" customFormat="1" ht="57" customHeight="1" thickBot="1">
      <c r="A648" s="101"/>
      <c r="B648" s="104"/>
      <c r="C648" s="24" t="s">
        <v>16</v>
      </c>
      <c r="D648" s="25">
        <f t="shared" si="58"/>
        <v>0</v>
      </c>
      <c r="E648" s="25">
        <f t="shared" si="58"/>
        <v>0</v>
      </c>
      <c r="F648" s="25">
        <f t="shared" si="58"/>
        <v>0</v>
      </c>
      <c r="G648" s="95"/>
      <c r="H648" s="107"/>
    </row>
    <row r="649" spans="1:8" ht="30" customHeight="1">
      <c r="A649" s="88" t="s">
        <v>28</v>
      </c>
      <c r="B649" s="91" t="s">
        <v>172</v>
      </c>
      <c r="C649" s="32" t="s">
        <v>13</v>
      </c>
      <c r="D649" s="33">
        <v>0</v>
      </c>
      <c r="E649" s="33">
        <v>0</v>
      </c>
      <c r="F649" s="33">
        <v>0</v>
      </c>
      <c r="G649" s="93">
        <f>SUM(F649:F652)/SUM(D649:D652)</f>
        <v>0.286273575736669</v>
      </c>
      <c r="H649" s="96"/>
    </row>
    <row r="650" spans="1:8" ht="25.5" customHeight="1">
      <c r="A650" s="88"/>
      <c r="B650" s="91"/>
      <c r="C650" s="28" t="s">
        <v>14</v>
      </c>
      <c r="D650" s="29">
        <v>0</v>
      </c>
      <c r="E650" s="29">
        <v>0</v>
      </c>
      <c r="F650" s="29">
        <v>0</v>
      </c>
      <c r="G650" s="94"/>
      <c r="H650" s="97"/>
    </row>
    <row r="651" spans="1:8" ht="26.25" customHeight="1">
      <c r="A651" s="88"/>
      <c r="B651" s="91"/>
      <c r="C651" s="28" t="s">
        <v>15</v>
      </c>
      <c r="D651" s="29">
        <v>36525.9</v>
      </c>
      <c r="E651" s="29">
        <v>10456.4</v>
      </c>
      <c r="F651" s="29">
        <v>10456.4</v>
      </c>
      <c r="G651" s="94"/>
      <c r="H651" s="97"/>
    </row>
    <row r="652" spans="1:8" ht="32.25" customHeight="1" thickBot="1">
      <c r="A652" s="89"/>
      <c r="B652" s="92"/>
      <c r="C652" s="30" t="s">
        <v>16</v>
      </c>
      <c r="D652" s="31">
        <v>0</v>
      </c>
      <c r="E652" s="31">
        <v>0</v>
      </c>
      <c r="F652" s="31">
        <v>0</v>
      </c>
      <c r="G652" s="95"/>
      <c r="H652" s="98"/>
    </row>
    <row r="653" spans="1:8" ht="13.5" thickBot="1">
      <c r="A653" s="108" t="s">
        <v>29</v>
      </c>
      <c r="B653" s="111" t="s">
        <v>24</v>
      </c>
      <c r="C653" s="34" t="s">
        <v>13</v>
      </c>
      <c r="D653" s="35">
        <f aca="true" t="shared" si="59" ref="D653:F656">D633+D645</f>
        <v>0</v>
      </c>
      <c r="E653" s="35">
        <f t="shared" si="59"/>
        <v>0</v>
      </c>
      <c r="F653" s="35">
        <f t="shared" si="59"/>
        <v>0</v>
      </c>
      <c r="G653" s="114">
        <f>SUM(F653:F656)/SUM(D653:D656)</f>
        <v>0.4866515741541037</v>
      </c>
      <c r="H653" s="117"/>
    </row>
    <row r="654" spans="1:8" ht="13.5" thickBot="1">
      <c r="A654" s="109"/>
      <c r="B654" s="112"/>
      <c r="C654" s="36" t="s">
        <v>14</v>
      </c>
      <c r="D654" s="35">
        <f t="shared" si="59"/>
        <v>99272</v>
      </c>
      <c r="E654" s="35">
        <f t="shared" si="59"/>
        <v>59563.2</v>
      </c>
      <c r="F654" s="35">
        <f t="shared" si="59"/>
        <v>59563.2</v>
      </c>
      <c r="G654" s="115"/>
      <c r="H654" s="118"/>
    </row>
    <row r="655" spans="1:8" ht="13.5" thickBot="1">
      <c r="A655" s="109"/>
      <c r="B655" s="112"/>
      <c r="C655" s="36" t="s">
        <v>15</v>
      </c>
      <c r="D655" s="35">
        <f t="shared" si="59"/>
        <v>59349.7</v>
      </c>
      <c r="E655" s="35">
        <f t="shared" si="59"/>
        <v>17630.3</v>
      </c>
      <c r="F655" s="35">
        <f t="shared" si="59"/>
        <v>17630.3</v>
      </c>
      <c r="G655" s="115"/>
      <c r="H655" s="118"/>
    </row>
    <row r="656" spans="1:8" ht="13.5" thickBot="1">
      <c r="A656" s="110"/>
      <c r="B656" s="113"/>
      <c r="C656" s="37" t="s">
        <v>16</v>
      </c>
      <c r="D656" s="35">
        <f t="shared" si="59"/>
        <v>0</v>
      </c>
      <c r="E656" s="35">
        <f t="shared" si="59"/>
        <v>0</v>
      </c>
      <c r="F656" s="35">
        <f t="shared" si="59"/>
        <v>0</v>
      </c>
      <c r="G656" s="116"/>
      <c r="H656" s="119"/>
    </row>
    <row r="657" spans="1:8" ht="37.5" customHeight="1" thickBot="1">
      <c r="A657" s="134" t="s">
        <v>173</v>
      </c>
      <c r="B657" s="135"/>
      <c r="C657" s="135"/>
      <c r="D657" s="135"/>
      <c r="E657" s="135"/>
      <c r="F657" s="135"/>
      <c r="G657" s="135"/>
      <c r="H657" s="136"/>
    </row>
    <row r="658" spans="1:8" s="4" customFormat="1" ht="25.5" customHeight="1">
      <c r="A658" s="99" t="s">
        <v>30</v>
      </c>
      <c r="B658" s="102" t="s">
        <v>174</v>
      </c>
      <c r="C658" s="20" t="s">
        <v>13</v>
      </c>
      <c r="D658" s="21">
        <f aca="true" t="shared" si="60" ref="D658:F661">D662</f>
        <v>0</v>
      </c>
      <c r="E658" s="21">
        <f t="shared" si="60"/>
        <v>0</v>
      </c>
      <c r="F658" s="21">
        <f t="shared" si="60"/>
        <v>0</v>
      </c>
      <c r="G658" s="93">
        <v>0</v>
      </c>
      <c r="H658" s="105"/>
    </row>
    <row r="659" spans="1:8" s="4" customFormat="1" ht="21" customHeight="1">
      <c r="A659" s="100"/>
      <c r="B659" s="103"/>
      <c r="C659" s="22" t="s">
        <v>14</v>
      </c>
      <c r="D659" s="23">
        <f t="shared" si="60"/>
        <v>0</v>
      </c>
      <c r="E659" s="23">
        <f t="shared" si="60"/>
        <v>0</v>
      </c>
      <c r="F659" s="23">
        <f t="shared" si="60"/>
        <v>0</v>
      </c>
      <c r="G659" s="94"/>
      <c r="H659" s="106"/>
    </row>
    <row r="660" spans="1:8" s="4" customFormat="1" ht="12.75">
      <c r="A660" s="100"/>
      <c r="B660" s="103"/>
      <c r="C660" s="22" t="s">
        <v>15</v>
      </c>
      <c r="D660" s="23">
        <f t="shared" si="60"/>
        <v>500</v>
      </c>
      <c r="E660" s="23">
        <f t="shared" si="60"/>
        <v>0</v>
      </c>
      <c r="F660" s="23">
        <f t="shared" si="60"/>
        <v>0</v>
      </c>
      <c r="G660" s="94"/>
      <c r="H660" s="106"/>
    </row>
    <row r="661" spans="1:8" s="4" customFormat="1" ht="33" customHeight="1" thickBot="1">
      <c r="A661" s="101"/>
      <c r="B661" s="104"/>
      <c r="C661" s="24" t="s">
        <v>16</v>
      </c>
      <c r="D661" s="25">
        <f t="shared" si="60"/>
        <v>0</v>
      </c>
      <c r="E661" s="25">
        <f t="shared" si="60"/>
        <v>0</v>
      </c>
      <c r="F661" s="25">
        <f t="shared" si="60"/>
        <v>0</v>
      </c>
      <c r="G661" s="95"/>
      <c r="H661" s="107"/>
    </row>
    <row r="662" spans="1:8" s="5" customFormat="1" ht="12.75">
      <c r="A662" s="87" t="s">
        <v>31</v>
      </c>
      <c r="B662" s="90" t="s">
        <v>235</v>
      </c>
      <c r="C662" s="26" t="s">
        <v>13</v>
      </c>
      <c r="D662" s="27">
        <v>0</v>
      </c>
      <c r="E662" s="27">
        <v>0</v>
      </c>
      <c r="F662" s="27">
        <v>0</v>
      </c>
      <c r="G662" s="93">
        <v>0</v>
      </c>
      <c r="H662" s="96"/>
    </row>
    <row r="663" spans="1:8" s="5" customFormat="1" ht="12.75">
      <c r="A663" s="88"/>
      <c r="B663" s="91"/>
      <c r="C663" s="28" t="s">
        <v>14</v>
      </c>
      <c r="D663" s="29">
        <v>0</v>
      </c>
      <c r="E663" s="29">
        <v>0</v>
      </c>
      <c r="F663" s="29">
        <v>0</v>
      </c>
      <c r="G663" s="94"/>
      <c r="H663" s="97"/>
    </row>
    <row r="664" spans="1:8" s="5" customFormat="1" ht="12.75">
      <c r="A664" s="88"/>
      <c r="B664" s="91"/>
      <c r="C664" s="28" t="s">
        <v>15</v>
      </c>
      <c r="D664" s="29">
        <v>500</v>
      </c>
      <c r="E664" s="29">
        <v>0</v>
      </c>
      <c r="F664" s="29">
        <v>0</v>
      </c>
      <c r="G664" s="94"/>
      <c r="H664" s="97"/>
    </row>
    <row r="665" spans="1:8" s="5" customFormat="1" ht="34.5" customHeight="1" thickBot="1">
      <c r="A665" s="89"/>
      <c r="B665" s="92"/>
      <c r="C665" s="30" t="s">
        <v>16</v>
      </c>
      <c r="D665" s="31">
        <v>0</v>
      </c>
      <c r="E665" s="31">
        <v>0</v>
      </c>
      <c r="F665" s="31">
        <v>0</v>
      </c>
      <c r="G665" s="95"/>
      <c r="H665" s="98"/>
    </row>
    <row r="666" spans="1:8" ht="13.5" thickBot="1">
      <c r="A666" s="108" t="s">
        <v>32</v>
      </c>
      <c r="B666" s="111" t="s">
        <v>24</v>
      </c>
      <c r="C666" s="34" t="s">
        <v>13</v>
      </c>
      <c r="D666" s="35">
        <f aca="true" t="shared" si="61" ref="D666:F669">D658</f>
        <v>0</v>
      </c>
      <c r="E666" s="35">
        <f t="shared" si="61"/>
        <v>0</v>
      </c>
      <c r="F666" s="35">
        <f t="shared" si="61"/>
        <v>0</v>
      </c>
      <c r="G666" s="114">
        <v>0</v>
      </c>
      <c r="H666" s="117"/>
    </row>
    <row r="667" spans="1:8" ht="13.5" thickBot="1">
      <c r="A667" s="109"/>
      <c r="B667" s="112"/>
      <c r="C667" s="36" t="s">
        <v>14</v>
      </c>
      <c r="D667" s="35">
        <f t="shared" si="61"/>
        <v>0</v>
      </c>
      <c r="E667" s="35">
        <f t="shared" si="61"/>
        <v>0</v>
      </c>
      <c r="F667" s="35">
        <f t="shared" si="61"/>
        <v>0</v>
      </c>
      <c r="G667" s="115"/>
      <c r="H667" s="118"/>
    </row>
    <row r="668" spans="1:8" ht="13.5" thickBot="1">
      <c r="A668" s="109"/>
      <c r="B668" s="112"/>
      <c r="C668" s="36" t="s">
        <v>15</v>
      </c>
      <c r="D668" s="35">
        <f t="shared" si="61"/>
        <v>500</v>
      </c>
      <c r="E668" s="35">
        <f t="shared" si="61"/>
        <v>0</v>
      </c>
      <c r="F668" s="35">
        <f t="shared" si="61"/>
        <v>0</v>
      </c>
      <c r="G668" s="115"/>
      <c r="H668" s="118"/>
    </row>
    <row r="669" spans="1:8" ht="13.5" thickBot="1">
      <c r="A669" s="110"/>
      <c r="B669" s="113"/>
      <c r="C669" s="37" t="s">
        <v>16</v>
      </c>
      <c r="D669" s="35">
        <f t="shared" si="61"/>
        <v>0</v>
      </c>
      <c r="E669" s="35">
        <f t="shared" si="61"/>
        <v>0</v>
      </c>
      <c r="F669" s="35">
        <f t="shared" si="61"/>
        <v>0</v>
      </c>
      <c r="G669" s="116"/>
      <c r="H669" s="119"/>
    </row>
    <row r="670" spans="1:8" ht="12.75">
      <c r="A670" s="120" t="s">
        <v>33</v>
      </c>
      <c r="B670" s="123" t="s">
        <v>25</v>
      </c>
      <c r="C670" s="81" t="s">
        <v>13</v>
      </c>
      <c r="D670" s="82">
        <f aca="true" t="shared" si="62" ref="D670:F671">D653</f>
        <v>0</v>
      </c>
      <c r="E670" s="82">
        <f t="shared" si="62"/>
        <v>0</v>
      </c>
      <c r="F670" s="82">
        <f t="shared" si="62"/>
        <v>0</v>
      </c>
      <c r="G670" s="126">
        <f>SUM(F670:F673)/SUM(D670:D673)</f>
        <v>0.4851223937401372</v>
      </c>
      <c r="H670" s="129"/>
    </row>
    <row r="671" spans="1:8" ht="12.75">
      <c r="A671" s="121"/>
      <c r="B671" s="124"/>
      <c r="C671" s="83" t="s">
        <v>14</v>
      </c>
      <c r="D671" s="85">
        <f t="shared" si="62"/>
        <v>99272</v>
      </c>
      <c r="E671" s="85">
        <f t="shared" si="62"/>
        <v>59563.2</v>
      </c>
      <c r="F671" s="85">
        <f t="shared" si="62"/>
        <v>59563.2</v>
      </c>
      <c r="G671" s="127"/>
      <c r="H671" s="130"/>
    </row>
    <row r="672" spans="1:8" ht="12.75">
      <c r="A672" s="121"/>
      <c r="B672" s="124"/>
      <c r="C672" s="83" t="s">
        <v>15</v>
      </c>
      <c r="D672" s="85">
        <f>D655+D668</f>
        <v>59849.7</v>
      </c>
      <c r="E672" s="85">
        <f>E655+E668</f>
        <v>17630.3</v>
      </c>
      <c r="F672" s="85">
        <f>F655+F668</f>
        <v>17630.3</v>
      </c>
      <c r="G672" s="127"/>
      <c r="H672" s="130"/>
    </row>
    <row r="673" spans="1:8" ht="13.5" thickBot="1">
      <c r="A673" s="122"/>
      <c r="B673" s="125"/>
      <c r="C673" s="84" t="s">
        <v>16</v>
      </c>
      <c r="D673" s="86">
        <f>D656</f>
        <v>0</v>
      </c>
      <c r="E673" s="86">
        <f>E656</f>
        <v>0</v>
      </c>
      <c r="F673" s="86">
        <f>F656</f>
        <v>0</v>
      </c>
      <c r="G673" s="128"/>
      <c r="H673" s="131"/>
    </row>
    <row r="674" spans="1:8" ht="29.25" customHeight="1">
      <c r="A674" s="64" t="s">
        <v>1</v>
      </c>
      <c r="B674" s="65"/>
      <c r="C674" s="132" t="s">
        <v>297</v>
      </c>
      <c r="D674" s="132"/>
      <c r="E674" s="132"/>
      <c r="F674" s="132"/>
      <c r="G674" s="132"/>
      <c r="H674" s="133"/>
    </row>
    <row r="675" spans="1:8" ht="15">
      <c r="A675" s="66" t="s">
        <v>2</v>
      </c>
      <c r="B675" s="67"/>
      <c r="C675" s="68" t="s">
        <v>310</v>
      </c>
      <c r="D675" s="69"/>
      <c r="E675" s="69"/>
      <c r="F675" s="69"/>
      <c r="G675" s="70"/>
      <c r="H675" s="71"/>
    </row>
    <row r="676" spans="1:9" ht="18" customHeight="1" thickBot="1">
      <c r="A676" s="72" t="s">
        <v>3</v>
      </c>
      <c r="B676" s="73"/>
      <c r="C676" s="74" t="s">
        <v>175</v>
      </c>
      <c r="D676" s="75"/>
      <c r="E676" s="75"/>
      <c r="F676" s="75"/>
      <c r="G676" s="76"/>
      <c r="H676" s="77"/>
      <c r="I676" s="8"/>
    </row>
    <row r="677" spans="1:8" ht="102.75" thickBot="1">
      <c r="A677" s="15" t="s">
        <v>4</v>
      </c>
      <c r="B677" s="16" t="s">
        <v>5</v>
      </c>
      <c r="C677" s="16" t="s">
        <v>6</v>
      </c>
      <c r="D677" s="17" t="s">
        <v>7</v>
      </c>
      <c r="E677" s="17" t="s">
        <v>8</v>
      </c>
      <c r="F677" s="17" t="s">
        <v>9</v>
      </c>
      <c r="G677" s="16" t="s">
        <v>10</v>
      </c>
      <c r="H677" s="18" t="s">
        <v>11</v>
      </c>
    </row>
    <row r="678" spans="1:8" ht="45.75" customHeight="1" thickBot="1">
      <c r="A678" s="134" t="s">
        <v>176</v>
      </c>
      <c r="B678" s="135"/>
      <c r="C678" s="135"/>
      <c r="D678" s="135"/>
      <c r="E678" s="135"/>
      <c r="F678" s="135"/>
      <c r="G678" s="135"/>
      <c r="H678" s="136"/>
    </row>
    <row r="679" spans="1:8" s="4" customFormat="1" ht="12.75">
      <c r="A679" s="99">
        <v>1</v>
      </c>
      <c r="B679" s="102" t="s">
        <v>177</v>
      </c>
      <c r="C679" s="20" t="s">
        <v>13</v>
      </c>
      <c r="D679" s="21">
        <f aca="true" t="shared" si="63" ref="D679:F682">D683+D687</f>
        <v>0</v>
      </c>
      <c r="E679" s="21">
        <f t="shared" si="63"/>
        <v>0</v>
      </c>
      <c r="F679" s="21">
        <f t="shared" si="63"/>
        <v>0</v>
      </c>
      <c r="G679" s="93">
        <f>SUM(F679:F682)/SUM(D679:D682)</f>
        <v>0.652306494517615</v>
      </c>
      <c r="H679" s="105"/>
    </row>
    <row r="680" spans="1:8" s="4" customFormat="1" ht="12.75">
      <c r="A680" s="100"/>
      <c r="B680" s="103"/>
      <c r="C680" s="22" t="s">
        <v>14</v>
      </c>
      <c r="D680" s="23">
        <f t="shared" si="63"/>
        <v>0</v>
      </c>
      <c r="E680" s="23">
        <f t="shared" si="63"/>
        <v>0</v>
      </c>
      <c r="F680" s="23">
        <f t="shared" si="63"/>
        <v>0</v>
      </c>
      <c r="G680" s="94"/>
      <c r="H680" s="106"/>
    </row>
    <row r="681" spans="1:8" s="4" customFormat="1" ht="12.75">
      <c r="A681" s="100"/>
      <c r="B681" s="103"/>
      <c r="C681" s="22" t="s">
        <v>15</v>
      </c>
      <c r="D681" s="23">
        <f t="shared" si="63"/>
        <v>1541.3</v>
      </c>
      <c r="E681" s="23">
        <f t="shared" si="63"/>
        <v>1005.4</v>
      </c>
      <c r="F681" s="23">
        <f t="shared" si="63"/>
        <v>1005.4</v>
      </c>
      <c r="G681" s="94"/>
      <c r="H681" s="106"/>
    </row>
    <row r="682" spans="1:8" s="4" customFormat="1" ht="27.75" customHeight="1" thickBot="1">
      <c r="A682" s="101"/>
      <c r="B682" s="104"/>
      <c r="C682" s="24" t="s">
        <v>16</v>
      </c>
      <c r="D682" s="25">
        <f t="shared" si="63"/>
        <v>0</v>
      </c>
      <c r="E682" s="25">
        <f t="shared" si="63"/>
        <v>0</v>
      </c>
      <c r="F682" s="25">
        <f t="shared" si="63"/>
        <v>0</v>
      </c>
      <c r="G682" s="95"/>
      <c r="H682" s="107"/>
    </row>
    <row r="683" spans="1:8" s="5" customFormat="1" ht="12.75">
      <c r="A683" s="87" t="s">
        <v>17</v>
      </c>
      <c r="B683" s="90" t="s">
        <v>178</v>
      </c>
      <c r="C683" s="26" t="s">
        <v>13</v>
      </c>
      <c r="D683" s="27">
        <v>0</v>
      </c>
      <c r="E683" s="27">
        <v>0</v>
      </c>
      <c r="F683" s="27">
        <v>0</v>
      </c>
      <c r="G683" s="93">
        <v>0</v>
      </c>
      <c r="H683" s="96"/>
    </row>
    <row r="684" spans="1:8" s="5" customFormat="1" ht="12.75">
      <c r="A684" s="88"/>
      <c r="B684" s="91"/>
      <c r="C684" s="28" t="s">
        <v>14</v>
      </c>
      <c r="D684" s="29">
        <v>0</v>
      </c>
      <c r="E684" s="29">
        <v>0</v>
      </c>
      <c r="F684" s="29">
        <v>0</v>
      </c>
      <c r="G684" s="94"/>
      <c r="H684" s="97"/>
    </row>
    <row r="685" spans="1:8" s="5" customFormat="1" ht="12.75">
      <c r="A685" s="88"/>
      <c r="B685" s="91"/>
      <c r="C685" s="28" t="s">
        <v>15</v>
      </c>
      <c r="D685" s="29">
        <v>0</v>
      </c>
      <c r="E685" s="29">
        <v>0</v>
      </c>
      <c r="F685" s="29">
        <v>0</v>
      </c>
      <c r="G685" s="94"/>
      <c r="H685" s="97"/>
    </row>
    <row r="686" spans="1:8" s="5" customFormat="1" ht="13.5" thickBot="1">
      <c r="A686" s="89"/>
      <c r="B686" s="92"/>
      <c r="C686" s="30" t="s">
        <v>16</v>
      </c>
      <c r="D686" s="31">
        <v>0</v>
      </c>
      <c r="E686" s="31">
        <v>0</v>
      </c>
      <c r="F686" s="31">
        <v>0</v>
      </c>
      <c r="G686" s="95"/>
      <c r="H686" s="98"/>
    </row>
    <row r="687" spans="1:8" s="5" customFormat="1" ht="12.75">
      <c r="A687" s="87" t="s">
        <v>20</v>
      </c>
      <c r="B687" s="90" t="s">
        <v>311</v>
      </c>
      <c r="C687" s="26" t="s">
        <v>13</v>
      </c>
      <c r="D687" s="27">
        <v>0</v>
      </c>
      <c r="E687" s="27">
        <v>0</v>
      </c>
      <c r="F687" s="27">
        <v>0</v>
      </c>
      <c r="G687" s="93">
        <f>SUM(F687:F690)/SUM(D687:D690)</f>
        <v>0.652306494517615</v>
      </c>
      <c r="H687" s="96"/>
    </row>
    <row r="688" spans="1:8" s="5" customFormat="1" ht="12.75">
      <c r="A688" s="88"/>
      <c r="B688" s="91"/>
      <c r="C688" s="28" t="s">
        <v>14</v>
      </c>
      <c r="D688" s="29">
        <v>0</v>
      </c>
      <c r="E688" s="29">
        <v>0</v>
      </c>
      <c r="F688" s="29">
        <v>0</v>
      </c>
      <c r="G688" s="94"/>
      <c r="H688" s="97"/>
    </row>
    <row r="689" spans="1:8" s="5" customFormat="1" ht="12.75">
      <c r="A689" s="88"/>
      <c r="B689" s="91"/>
      <c r="C689" s="28" t="s">
        <v>15</v>
      </c>
      <c r="D689" s="29">
        <v>1541.3</v>
      </c>
      <c r="E689" s="29">
        <v>1005.4</v>
      </c>
      <c r="F689" s="29">
        <v>1005.4</v>
      </c>
      <c r="G689" s="94"/>
      <c r="H689" s="97"/>
    </row>
    <row r="690" spans="1:8" s="5" customFormat="1" ht="33.75" customHeight="1" thickBot="1">
      <c r="A690" s="89"/>
      <c r="B690" s="92"/>
      <c r="C690" s="30" t="s">
        <v>16</v>
      </c>
      <c r="D690" s="31">
        <v>0</v>
      </c>
      <c r="E690" s="31">
        <v>0</v>
      </c>
      <c r="F690" s="31">
        <v>0</v>
      </c>
      <c r="G690" s="95"/>
      <c r="H690" s="98"/>
    </row>
    <row r="691" spans="1:8" s="4" customFormat="1" ht="12.75">
      <c r="A691" s="99" t="s">
        <v>27</v>
      </c>
      <c r="B691" s="102" t="s">
        <v>179</v>
      </c>
      <c r="C691" s="20" t="s">
        <v>13</v>
      </c>
      <c r="D691" s="21">
        <f aca="true" t="shared" si="64" ref="D691:F694">D695</f>
        <v>0</v>
      </c>
      <c r="E691" s="21">
        <f t="shared" si="64"/>
        <v>0</v>
      </c>
      <c r="F691" s="21">
        <f t="shared" si="64"/>
        <v>0</v>
      </c>
      <c r="G691" s="93">
        <f>SUM(F691:F694)/SUM(D691:D694)</f>
        <v>0.29285714285714287</v>
      </c>
      <c r="H691" s="105"/>
    </row>
    <row r="692" spans="1:8" s="4" customFormat="1" ht="12.75">
      <c r="A692" s="100"/>
      <c r="B692" s="103"/>
      <c r="C692" s="22" t="s">
        <v>14</v>
      </c>
      <c r="D692" s="23">
        <f t="shared" si="64"/>
        <v>0</v>
      </c>
      <c r="E692" s="23">
        <f t="shared" si="64"/>
        <v>0</v>
      </c>
      <c r="F692" s="23">
        <f t="shared" si="64"/>
        <v>0</v>
      </c>
      <c r="G692" s="94"/>
      <c r="H692" s="106"/>
    </row>
    <row r="693" spans="1:8" s="4" customFormat="1" ht="12.75">
      <c r="A693" s="100"/>
      <c r="B693" s="103"/>
      <c r="C693" s="22" t="s">
        <v>15</v>
      </c>
      <c r="D693" s="23">
        <f>D697+D701</f>
        <v>70</v>
      </c>
      <c r="E693" s="23">
        <f>E697+E701</f>
        <v>20.5</v>
      </c>
      <c r="F693" s="23">
        <f>F697+F701</f>
        <v>20.5</v>
      </c>
      <c r="G693" s="94"/>
      <c r="H693" s="106"/>
    </row>
    <row r="694" spans="1:8" s="4" customFormat="1" ht="57" customHeight="1" thickBot="1">
      <c r="A694" s="101"/>
      <c r="B694" s="104"/>
      <c r="C694" s="24" t="s">
        <v>16</v>
      </c>
      <c r="D694" s="25">
        <f t="shared" si="64"/>
        <v>0</v>
      </c>
      <c r="E694" s="25">
        <f t="shared" si="64"/>
        <v>0</v>
      </c>
      <c r="F694" s="25">
        <f t="shared" si="64"/>
        <v>0</v>
      </c>
      <c r="G694" s="95"/>
      <c r="H694" s="107"/>
    </row>
    <row r="695" spans="1:8" ht="30" customHeight="1">
      <c r="A695" s="88" t="s">
        <v>28</v>
      </c>
      <c r="B695" s="91" t="s">
        <v>180</v>
      </c>
      <c r="C695" s="32" t="s">
        <v>13</v>
      </c>
      <c r="D695" s="33">
        <v>0</v>
      </c>
      <c r="E695" s="33">
        <v>0</v>
      </c>
      <c r="F695" s="33">
        <v>0</v>
      </c>
      <c r="G695" s="93">
        <v>0</v>
      </c>
      <c r="H695" s="96"/>
    </row>
    <row r="696" spans="1:8" ht="25.5" customHeight="1">
      <c r="A696" s="88"/>
      <c r="B696" s="91"/>
      <c r="C696" s="28" t="s">
        <v>14</v>
      </c>
      <c r="D696" s="29">
        <v>0</v>
      </c>
      <c r="E696" s="29">
        <v>0</v>
      </c>
      <c r="F696" s="29">
        <v>0</v>
      </c>
      <c r="G696" s="94"/>
      <c r="H696" s="97"/>
    </row>
    <row r="697" spans="1:8" ht="26.25" customHeight="1">
      <c r="A697" s="88"/>
      <c r="B697" s="91"/>
      <c r="C697" s="28" t="s">
        <v>15</v>
      </c>
      <c r="D697" s="29">
        <v>0</v>
      </c>
      <c r="E697" s="29">
        <v>0</v>
      </c>
      <c r="F697" s="29">
        <v>0</v>
      </c>
      <c r="G697" s="94"/>
      <c r="H697" s="97"/>
    </row>
    <row r="698" spans="1:8" ht="32.25" customHeight="1" thickBot="1">
      <c r="A698" s="89"/>
      <c r="B698" s="92"/>
      <c r="C698" s="30" t="s">
        <v>16</v>
      </c>
      <c r="D698" s="31">
        <v>0</v>
      </c>
      <c r="E698" s="31">
        <v>0</v>
      </c>
      <c r="F698" s="31">
        <v>0</v>
      </c>
      <c r="G698" s="95"/>
      <c r="H698" s="98"/>
    </row>
    <row r="699" spans="1:8" ht="30" customHeight="1">
      <c r="A699" s="88" t="s">
        <v>29</v>
      </c>
      <c r="B699" s="91" t="s">
        <v>181</v>
      </c>
      <c r="C699" s="32" t="s">
        <v>13</v>
      </c>
      <c r="D699" s="33">
        <v>0</v>
      </c>
      <c r="E699" s="33">
        <v>0</v>
      </c>
      <c r="F699" s="33">
        <v>0</v>
      </c>
      <c r="G699" s="93">
        <f>SUM(F699:F702)/SUM(D699:D702)</f>
        <v>0.29285714285714287</v>
      </c>
      <c r="H699" s="96"/>
    </row>
    <row r="700" spans="1:8" ht="25.5" customHeight="1">
      <c r="A700" s="88"/>
      <c r="B700" s="91"/>
      <c r="C700" s="28" t="s">
        <v>14</v>
      </c>
      <c r="D700" s="29">
        <v>0</v>
      </c>
      <c r="E700" s="29">
        <v>0</v>
      </c>
      <c r="F700" s="29">
        <v>0</v>
      </c>
      <c r="G700" s="94"/>
      <c r="H700" s="97"/>
    </row>
    <row r="701" spans="1:8" ht="26.25" customHeight="1">
      <c r="A701" s="88"/>
      <c r="B701" s="91"/>
      <c r="C701" s="28" t="s">
        <v>15</v>
      </c>
      <c r="D701" s="29">
        <v>70</v>
      </c>
      <c r="E701" s="29">
        <v>20.5</v>
      </c>
      <c r="F701" s="29">
        <v>20.5</v>
      </c>
      <c r="G701" s="94"/>
      <c r="H701" s="97"/>
    </row>
    <row r="702" spans="1:8" ht="32.25" customHeight="1" thickBot="1">
      <c r="A702" s="89"/>
      <c r="B702" s="92"/>
      <c r="C702" s="30" t="s">
        <v>16</v>
      </c>
      <c r="D702" s="31">
        <v>0</v>
      </c>
      <c r="E702" s="31">
        <v>0</v>
      </c>
      <c r="F702" s="31">
        <v>0</v>
      </c>
      <c r="G702" s="95"/>
      <c r="H702" s="98"/>
    </row>
    <row r="703" spans="1:8" ht="13.5" thickBot="1">
      <c r="A703" s="108" t="s">
        <v>30</v>
      </c>
      <c r="B703" s="111" t="s">
        <v>24</v>
      </c>
      <c r="C703" s="34" t="s">
        <v>13</v>
      </c>
      <c r="D703" s="35">
        <f aca="true" t="shared" si="65" ref="D703:F706">D679+D691</f>
        <v>0</v>
      </c>
      <c r="E703" s="35">
        <f t="shared" si="65"/>
        <v>0</v>
      </c>
      <c r="F703" s="35">
        <f t="shared" si="65"/>
        <v>0</v>
      </c>
      <c r="G703" s="114">
        <f>SUM(F703:F706)/SUM(D703:D706)</f>
        <v>0.6366908707255012</v>
      </c>
      <c r="H703" s="117"/>
    </row>
    <row r="704" spans="1:8" ht="13.5" thickBot="1">
      <c r="A704" s="109"/>
      <c r="B704" s="112"/>
      <c r="C704" s="36" t="s">
        <v>14</v>
      </c>
      <c r="D704" s="35">
        <f t="shared" si="65"/>
        <v>0</v>
      </c>
      <c r="E704" s="35">
        <f t="shared" si="65"/>
        <v>0</v>
      </c>
      <c r="F704" s="35">
        <f t="shared" si="65"/>
        <v>0</v>
      </c>
      <c r="G704" s="115"/>
      <c r="H704" s="118"/>
    </row>
    <row r="705" spans="1:8" ht="13.5" thickBot="1">
      <c r="A705" s="109"/>
      <c r="B705" s="112"/>
      <c r="C705" s="36" t="s">
        <v>15</v>
      </c>
      <c r="D705" s="35">
        <f t="shared" si="65"/>
        <v>1611.3</v>
      </c>
      <c r="E705" s="35">
        <f t="shared" si="65"/>
        <v>1025.9</v>
      </c>
      <c r="F705" s="35">
        <f t="shared" si="65"/>
        <v>1025.9</v>
      </c>
      <c r="G705" s="115"/>
      <c r="H705" s="118"/>
    </row>
    <row r="706" spans="1:8" ht="13.5" thickBot="1">
      <c r="A706" s="110"/>
      <c r="B706" s="113"/>
      <c r="C706" s="37" t="s">
        <v>16</v>
      </c>
      <c r="D706" s="35">
        <f t="shared" si="65"/>
        <v>0</v>
      </c>
      <c r="E706" s="35">
        <f t="shared" si="65"/>
        <v>0</v>
      </c>
      <c r="F706" s="35">
        <f t="shared" si="65"/>
        <v>0</v>
      </c>
      <c r="G706" s="116"/>
      <c r="H706" s="119"/>
    </row>
    <row r="707" spans="1:8" ht="37.5" customHeight="1" thickBot="1">
      <c r="A707" s="177" t="s">
        <v>182</v>
      </c>
      <c r="B707" s="178"/>
      <c r="C707" s="178"/>
      <c r="D707" s="178"/>
      <c r="E707" s="178"/>
      <c r="F707" s="178"/>
      <c r="G707" s="178"/>
      <c r="H707" s="179"/>
    </row>
    <row r="708" spans="1:8" s="4" customFormat="1" ht="12.75">
      <c r="A708" s="99" t="s">
        <v>31</v>
      </c>
      <c r="B708" s="102" t="s">
        <v>183</v>
      </c>
      <c r="C708" s="20" t="s">
        <v>13</v>
      </c>
      <c r="D708" s="21">
        <f aca="true" t="shared" si="66" ref="D708:F711">D712+D716</f>
        <v>0</v>
      </c>
      <c r="E708" s="21">
        <f t="shared" si="66"/>
        <v>0</v>
      </c>
      <c r="F708" s="21">
        <f t="shared" si="66"/>
        <v>0</v>
      </c>
      <c r="G708" s="93">
        <f>SUM(F708:F711)/SUM(D708:D711)</f>
        <v>0.3524958006367989</v>
      </c>
      <c r="H708" s="105"/>
    </row>
    <row r="709" spans="1:8" s="4" customFormat="1" ht="12.75">
      <c r="A709" s="100"/>
      <c r="B709" s="103"/>
      <c r="C709" s="22" t="s">
        <v>14</v>
      </c>
      <c r="D709" s="23">
        <f t="shared" si="66"/>
        <v>0</v>
      </c>
      <c r="E709" s="23">
        <f t="shared" si="66"/>
        <v>0</v>
      </c>
      <c r="F709" s="23">
        <f t="shared" si="66"/>
        <v>0</v>
      </c>
      <c r="G709" s="94"/>
      <c r="H709" s="106"/>
    </row>
    <row r="710" spans="1:8" s="4" customFormat="1" ht="12.75">
      <c r="A710" s="100"/>
      <c r="B710" s="103"/>
      <c r="C710" s="22" t="s">
        <v>15</v>
      </c>
      <c r="D710" s="23">
        <f>D714+D718+D722</f>
        <v>7977.400000000001</v>
      </c>
      <c r="E710" s="23">
        <f>E714+E718+E722</f>
        <v>2812</v>
      </c>
      <c r="F710" s="23">
        <f>F714+F718+F722</f>
        <v>2812</v>
      </c>
      <c r="G710" s="94"/>
      <c r="H710" s="106"/>
    </row>
    <row r="711" spans="1:8" s="4" customFormat="1" ht="36.75" customHeight="1" thickBot="1">
      <c r="A711" s="101"/>
      <c r="B711" s="104"/>
      <c r="C711" s="24" t="s">
        <v>16</v>
      </c>
      <c r="D711" s="25">
        <f t="shared" si="66"/>
        <v>0</v>
      </c>
      <c r="E711" s="25">
        <f t="shared" si="66"/>
        <v>0</v>
      </c>
      <c r="F711" s="25">
        <f t="shared" si="66"/>
        <v>0</v>
      </c>
      <c r="G711" s="95"/>
      <c r="H711" s="107"/>
    </row>
    <row r="712" spans="1:8" s="5" customFormat="1" ht="12.75">
      <c r="A712" s="87" t="s">
        <v>32</v>
      </c>
      <c r="B712" s="90" t="s">
        <v>184</v>
      </c>
      <c r="C712" s="26" t="s">
        <v>13</v>
      </c>
      <c r="D712" s="27">
        <v>0</v>
      </c>
      <c r="E712" s="27">
        <v>0</v>
      </c>
      <c r="F712" s="27">
        <v>0</v>
      </c>
      <c r="G712" s="93">
        <f>SUM(F712:F715)/SUM(D712:D715)</f>
        <v>0.41044776119402987</v>
      </c>
      <c r="H712" s="96"/>
    </row>
    <row r="713" spans="1:8" s="5" customFormat="1" ht="12.75">
      <c r="A713" s="88"/>
      <c r="B713" s="91"/>
      <c r="C713" s="28" t="s">
        <v>14</v>
      </c>
      <c r="D713" s="29">
        <v>0</v>
      </c>
      <c r="E713" s="29">
        <v>0</v>
      </c>
      <c r="F713" s="29">
        <v>0</v>
      </c>
      <c r="G713" s="94"/>
      <c r="H713" s="97"/>
    </row>
    <row r="714" spans="1:8" s="5" customFormat="1" ht="12.75">
      <c r="A714" s="88"/>
      <c r="B714" s="91"/>
      <c r="C714" s="28" t="s">
        <v>15</v>
      </c>
      <c r="D714" s="29">
        <v>134</v>
      </c>
      <c r="E714" s="29">
        <v>55</v>
      </c>
      <c r="F714" s="29">
        <v>55</v>
      </c>
      <c r="G714" s="94"/>
      <c r="H714" s="97"/>
    </row>
    <row r="715" spans="1:8" s="5" customFormat="1" ht="34.5" customHeight="1" thickBot="1">
      <c r="A715" s="89"/>
      <c r="B715" s="92"/>
      <c r="C715" s="30" t="s">
        <v>16</v>
      </c>
      <c r="D715" s="31">
        <v>0</v>
      </c>
      <c r="E715" s="31">
        <v>0</v>
      </c>
      <c r="F715" s="31">
        <v>0</v>
      </c>
      <c r="G715" s="95"/>
      <c r="H715" s="98"/>
    </row>
    <row r="716" spans="1:8" s="5" customFormat="1" ht="12.75">
      <c r="A716" s="87" t="s">
        <v>33</v>
      </c>
      <c r="B716" s="90" t="s">
        <v>185</v>
      </c>
      <c r="C716" s="26" t="s">
        <v>13</v>
      </c>
      <c r="D716" s="27">
        <v>0</v>
      </c>
      <c r="E716" s="27">
        <v>0</v>
      </c>
      <c r="F716" s="27">
        <v>0</v>
      </c>
      <c r="G716" s="93">
        <f>SUM(F716:F719)/SUM(D716:D719)</f>
        <v>0</v>
      </c>
      <c r="H716" s="96"/>
    </row>
    <row r="717" spans="1:8" s="5" customFormat="1" ht="12.75">
      <c r="A717" s="88"/>
      <c r="B717" s="91"/>
      <c r="C717" s="28" t="s">
        <v>14</v>
      </c>
      <c r="D717" s="29">
        <v>0</v>
      </c>
      <c r="E717" s="29">
        <v>0</v>
      </c>
      <c r="F717" s="29">
        <v>0</v>
      </c>
      <c r="G717" s="94"/>
      <c r="H717" s="97"/>
    </row>
    <row r="718" spans="1:8" s="5" customFormat="1" ht="12.75">
      <c r="A718" s="88"/>
      <c r="B718" s="91"/>
      <c r="C718" s="28" t="s">
        <v>15</v>
      </c>
      <c r="D718" s="29">
        <v>41.6</v>
      </c>
      <c r="E718" s="29">
        <v>0</v>
      </c>
      <c r="F718" s="29">
        <v>0</v>
      </c>
      <c r="G718" s="94"/>
      <c r="H718" s="97"/>
    </row>
    <row r="719" spans="1:8" s="5" customFormat="1" ht="47.25" customHeight="1" thickBot="1">
      <c r="A719" s="89"/>
      <c r="B719" s="92"/>
      <c r="C719" s="30" t="s">
        <v>16</v>
      </c>
      <c r="D719" s="31">
        <v>0</v>
      </c>
      <c r="E719" s="31">
        <v>0</v>
      </c>
      <c r="F719" s="31">
        <v>0</v>
      </c>
      <c r="G719" s="95"/>
      <c r="H719" s="98"/>
    </row>
    <row r="720" spans="1:8" s="5" customFormat="1" ht="12.75">
      <c r="A720" s="87" t="s">
        <v>50</v>
      </c>
      <c r="B720" s="90" t="s">
        <v>271</v>
      </c>
      <c r="C720" s="26" t="s">
        <v>13</v>
      </c>
      <c r="D720" s="27">
        <v>0</v>
      </c>
      <c r="E720" s="27">
        <v>0</v>
      </c>
      <c r="F720" s="27">
        <v>0</v>
      </c>
      <c r="G720" s="93">
        <f>SUM(F720:F723)/SUM(D720:D723)</f>
        <v>0.35337998923325387</v>
      </c>
      <c r="H720" s="96"/>
    </row>
    <row r="721" spans="1:8" s="5" customFormat="1" ht="12.75">
      <c r="A721" s="88"/>
      <c r="B721" s="91"/>
      <c r="C721" s="28" t="s">
        <v>14</v>
      </c>
      <c r="D721" s="29">
        <v>0</v>
      </c>
      <c r="E721" s="29">
        <v>0</v>
      </c>
      <c r="F721" s="29">
        <v>0</v>
      </c>
      <c r="G721" s="94"/>
      <c r="H721" s="97"/>
    </row>
    <row r="722" spans="1:8" s="5" customFormat="1" ht="12.75">
      <c r="A722" s="88"/>
      <c r="B722" s="91"/>
      <c r="C722" s="28" t="s">
        <v>15</v>
      </c>
      <c r="D722" s="29">
        <v>7801.8</v>
      </c>
      <c r="E722" s="29">
        <v>2757</v>
      </c>
      <c r="F722" s="29">
        <v>2757</v>
      </c>
      <c r="G722" s="94"/>
      <c r="H722" s="97"/>
    </row>
    <row r="723" spans="1:8" s="5" customFormat="1" ht="47.25" customHeight="1" thickBot="1">
      <c r="A723" s="89"/>
      <c r="B723" s="92"/>
      <c r="C723" s="30" t="s">
        <v>16</v>
      </c>
      <c r="D723" s="31">
        <v>0</v>
      </c>
      <c r="E723" s="31">
        <v>0</v>
      </c>
      <c r="F723" s="31">
        <v>0</v>
      </c>
      <c r="G723" s="95"/>
      <c r="H723" s="98"/>
    </row>
    <row r="724" spans="1:8" s="4" customFormat="1" ht="12.75">
      <c r="A724" s="99" t="s">
        <v>53</v>
      </c>
      <c r="B724" s="102" t="s">
        <v>186</v>
      </c>
      <c r="C724" s="20" t="s">
        <v>13</v>
      </c>
      <c r="D724" s="21">
        <f aca="true" t="shared" si="67" ref="D724:F727">D728</f>
        <v>0</v>
      </c>
      <c r="E724" s="21">
        <f t="shared" si="67"/>
        <v>0</v>
      </c>
      <c r="F724" s="21">
        <f t="shared" si="67"/>
        <v>0</v>
      </c>
      <c r="G724" s="93">
        <f>SUM(F724:F727)/SUM(D724:D727)</f>
        <v>0</v>
      </c>
      <c r="H724" s="105"/>
    </row>
    <row r="725" spans="1:8" s="4" customFormat="1" ht="12.75">
      <c r="A725" s="100"/>
      <c r="B725" s="103"/>
      <c r="C725" s="22" t="s">
        <v>14</v>
      </c>
      <c r="D725" s="23">
        <f t="shared" si="67"/>
        <v>0</v>
      </c>
      <c r="E725" s="23">
        <f t="shared" si="67"/>
        <v>0</v>
      </c>
      <c r="F725" s="23">
        <f t="shared" si="67"/>
        <v>0</v>
      </c>
      <c r="G725" s="94"/>
      <c r="H725" s="106"/>
    </row>
    <row r="726" spans="1:8" s="4" customFormat="1" ht="12.75">
      <c r="A726" s="100"/>
      <c r="B726" s="103"/>
      <c r="C726" s="22" t="s">
        <v>15</v>
      </c>
      <c r="D726" s="23">
        <f t="shared" si="67"/>
        <v>1664</v>
      </c>
      <c r="E726" s="23">
        <f t="shared" si="67"/>
        <v>0</v>
      </c>
      <c r="F726" s="23">
        <f t="shared" si="67"/>
        <v>0</v>
      </c>
      <c r="G726" s="94"/>
      <c r="H726" s="106"/>
    </row>
    <row r="727" spans="1:8" s="4" customFormat="1" ht="36.75" customHeight="1" thickBot="1">
      <c r="A727" s="101"/>
      <c r="B727" s="104"/>
      <c r="C727" s="24" t="s">
        <v>16</v>
      </c>
      <c r="D727" s="25">
        <f t="shared" si="67"/>
        <v>0</v>
      </c>
      <c r="E727" s="25">
        <f t="shared" si="67"/>
        <v>0</v>
      </c>
      <c r="F727" s="25">
        <f t="shared" si="67"/>
        <v>0</v>
      </c>
      <c r="G727" s="95"/>
      <c r="H727" s="107"/>
    </row>
    <row r="728" spans="1:8" s="5" customFormat="1" ht="12.75">
      <c r="A728" s="87" t="s">
        <v>54</v>
      </c>
      <c r="B728" s="90" t="s">
        <v>187</v>
      </c>
      <c r="C728" s="26" t="s">
        <v>13</v>
      </c>
      <c r="D728" s="27">
        <v>0</v>
      </c>
      <c r="E728" s="27">
        <v>0</v>
      </c>
      <c r="F728" s="27">
        <v>0</v>
      </c>
      <c r="G728" s="93">
        <f>SUM(F728:F731)/SUM(D728:D731)</f>
        <v>0</v>
      </c>
      <c r="H728" s="96"/>
    </row>
    <row r="729" spans="1:8" s="5" customFormat="1" ht="12.75">
      <c r="A729" s="88"/>
      <c r="B729" s="91"/>
      <c r="C729" s="28" t="s">
        <v>14</v>
      </c>
      <c r="D729" s="29">
        <v>0</v>
      </c>
      <c r="E729" s="29">
        <v>0</v>
      </c>
      <c r="F729" s="29">
        <v>0</v>
      </c>
      <c r="G729" s="94"/>
      <c r="H729" s="97"/>
    </row>
    <row r="730" spans="1:8" s="5" customFormat="1" ht="12.75">
      <c r="A730" s="88"/>
      <c r="B730" s="91"/>
      <c r="C730" s="28" t="s">
        <v>15</v>
      </c>
      <c r="D730" s="29">
        <v>1664</v>
      </c>
      <c r="E730" s="29">
        <v>0</v>
      </c>
      <c r="F730" s="29">
        <v>0</v>
      </c>
      <c r="G730" s="94"/>
      <c r="H730" s="97"/>
    </row>
    <row r="731" spans="1:8" s="5" customFormat="1" ht="34.5" customHeight="1" thickBot="1">
      <c r="A731" s="89"/>
      <c r="B731" s="92"/>
      <c r="C731" s="30" t="s">
        <v>16</v>
      </c>
      <c r="D731" s="31">
        <v>0</v>
      </c>
      <c r="E731" s="31">
        <v>0</v>
      </c>
      <c r="F731" s="31">
        <v>0</v>
      </c>
      <c r="G731" s="95"/>
      <c r="H731" s="98"/>
    </row>
    <row r="732" spans="1:8" s="4" customFormat="1" ht="12.75">
      <c r="A732" s="99" t="s">
        <v>63</v>
      </c>
      <c r="B732" s="102" t="s">
        <v>188</v>
      </c>
      <c r="C732" s="20" t="s">
        <v>13</v>
      </c>
      <c r="D732" s="21">
        <f aca="true" t="shared" si="68" ref="D732:F735">D736</f>
        <v>0</v>
      </c>
      <c r="E732" s="21">
        <f t="shared" si="68"/>
        <v>0</v>
      </c>
      <c r="F732" s="21">
        <f t="shared" si="68"/>
        <v>0</v>
      </c>
      <c r="G732" s="93">
        <f>SUM(F732:F735)/SUM(D732:D735)</f>
        <v>0.4167307692307692</v>
      </c>
      <c r="H732" s="105"/>
    </row>
    <row r="733" spans="1:8" s="4" customFormat="1" ht="12.75">
      <c r="A733" s="100"/>
      <c r="B733" s="103"/>
      <c r="C733" s="22" t="s">
        <v>14</v>
      </c>
      <c r="D733" s="23">
        <f t="shared" si="68"/>
        <v>0</v>
      </c>
      <c r="E733" s="23">
        <f t="shared" si="68"/>
        <v>0</v>
      </c>
      <c r="F733" s="23">
        <f t="shared" si="68"/>
        <v>0</v>
      </c>
      <c r="G733" s="94"/>
      <c r="H733" s="106"/>
    </row>
    <row r="734" spans="1:8" s="4" customFormat="1" ht="12.75">
      <c r="A734" s="100"/>
      <c r="B734" s="103"/>
      <c r="C734" s="22" t="s">
        <v>15</v>
      </c>
      <c r="D734" s="23">
        <f t="shared" si="68"/>
        <v>520</v>
      </c>
      <c r="E734" s="23">
        <f t="shared" si="68"/>
        <v>216.7</v>
      </c>
      <c r="F734" s="23">
        <f t="shared" si="68"/>
        <v>216.7</v>
      </c>
      <c r="G734" s="94"/>
      <c r="H734" s="106"/>
    </row>
    <row r="735" spans="1:8" s="4" customFormat="1" ht="36.75" customHeight="1" thickBot="1">
      <c r="A735" s="101"/>
      <c r="B735" s="104"/>
      <c r="C735" s="24" t="s">
        <v>16</v>
      </c>
      <c r="D735" s="25">
        <f t="shared" si="68"/>
        <v>0</v>
      </c>
      <c r="E735" s="25">
        <f t="shared" si="68"/>
        <v>0</v>
      </c>
      <c r="F735" s="25">
        <f t="shared" si="68"/>
        <v>0</v>
      </c>
      <c r="G735" s="95"/>
      <c r="H735" s="107"/>
    </row>
    <row r="736" spans="1:8" s="5" customFormat="1" ht="12.75">
      <c r="A736" s="87" t="s">
        <v>65</v>
      </c>
      <c r="B736" s="90" t="s">
        <v>189</v>
      </c>
      <c r="C736" s="26" t="s">
        <v>13</v>
      </c>
      <c r="D736" s="27">
        <v>0</v>
      </c>
      <c r="E736" s="27">
        <v>0</v>
      </c>
      <c r="F736" s="27">
        <v>0</v>
      </c>
      <c r="G736" s="93">
        <f>SUM(F736:F739)/SUM(D736:D739)</f>
        <v>0.4167307692307692</v>
      </c>
      <c r="H736" s="96"/>
    </row>
    <row r="737" spans="1:8" s="5" customFormat="1" ht="12.75">
      <c r="A737" s="88"/>
      <c r="B737" s="91"/>
      <c r="C737" s="28" t="s">
        <v>14</v>
      </c>
      <c r="D737" s="29">
        <v>0</v>
      </c>
      <c r="E737" s="29">
        <v>0</v>
      </c>
      <c r="F737" s="29">
        <v>0</v>
      </c>
      <c r="G737" s="94"/>
      <c r="H737" s="97"/>
    </row>
    <row r="738" spans="1:8" s="5" customFormat="1" ht="12.75">
      <c r="A738" s="88"/>
      <c r="B738" s="91"/>
      <c r="C738" s="28" t="s">
        <v>15</v>
      </c>
      <c r="D738" s="29">
        <v>520</v>
      </c>
      <c r="E738" s="29">
        <v>216.7</v>
      </c>
      <c r="F738" s="29">
        <v>216.7</v>
      </c>
      <c r="G738" s="94"/>
      <c r="H738" s="97"/>
    </row>
    <row r="739" spans="1:8" s="5" customFormat="1" ht="71.25" customHeight="1" thickBot="1">
      <c r="A739" s="89"/>
      <c r="B739" s="92"/>
      <c r="C739" s="30" t="s">
        <v>16</v>
      </c>
      <c r="D739" s="31">
        <v>0</v>
      </c>
      <c r="E739" s="31">
        <v>0</v>
      </c>
      <c r="F739" s="31">
        <v>0</v>
      </c>
      <c r="G739" s="95"/>
      <c r="H739" s="98"/>
    </row>
    <row r="740" spans="1:8" ht="13.5" thickBot="1">
      <c r="A740" s="108" t="s">
        <v>67</v>
      </c>
      <c r="B740" s="111" t="s">
        <v>24</v>
      </c>
      <c r="C740" s="34" t="s">
        <v>13</v>
      </c>
      <c r="D740" s="35">
        <f aca="true" t="shared" si="69" ref="D740:F743">D708</f>
        <v>0</v>
      </c>
      <c r="E740" s="35">
        <f t="shared" si="69"/>
        <v>0</v>
      </c>
      <c r="F740" s="35">
        <f t="shared" si="69"/>
        <v>0</v>
      </c>
      <c r="G740" s="114">
        <f>SUM(F740:F743)/SUM(D740:D743)</f>
        <v>0.2980593225342964</v>
      </c>
      <c r="H740" s="117"/>
    </row>
    <row r="741" spans="1:8" ht="13.5" thickBot="1">
      <c r="A741" s="109"/>
      <c r="B741" s="112"/>
      <c r="C741" s="36" t="s">
        <v>14</v>
      </c>
      <c r="D741" s="35">
        <f t="shared" si="69"/>
        <v>0</v>
      </c>
      <c r="E741" s="35">
        <f t="shared" si="69"/>
        <v>0</v>
      </c>
      <c r="F741" s="35">
        <f t="shared" si="69"/>
        <v>0</v>
      </c>
      <c r="G741" s="115"/>
      <c r="H741" s="118"/>
    </row>
    <row r="742" spans="1:8" ht="13.5" thickBot="1">
      <c r="A742" s="109"/>
      <c r="B742" s="112"/>
      <c r="C742" s="36" t="s">
        <v>15</v>
      </c>
      <c r="D742" s="35">
        <f>D710+D726+D734</f>
        <v>10161.400000000001</v>
      </c>
      <c r="E742" s="35">
        <f>E710+E726+E734</f>
        <v>3028.7</v>
      </c>
      <c r="F742" s="35">
        <f>F710+F726+F734</f>
        <v>3028.7</v>
      </c>
      <c r="G742" s="115"/>
      <c r="H742" s="118"/>
    </row>
    <row r="743" spans="1:8" ht="13.5" thickBot="1">
      <c r="A743" s="110"/>
      <c r="B743" s="113"/>
      <c r="C743" s="37" t="s">
        <v>16</v>
      </c>
      <c r="D743" s="35">
        <f t="shared" si="69"/>
        <v>0</v>
      </c>
      <c r="E743" s="35">
        <f t="shared" si="69"/>
        <v>0</v>
      </c>
      <c r="F743" s="35">
        <f t="shared" si="69"/>
        <v>0</v>
      </c>
      <c r="G743" s="116"/>
      <c r="H743" s="119"/>
    </row>
    <row r="744" spans="1:8" ht="12.75">
      <c r="A744" s="152" t="s">
        <v>69</v>
      </c>
      <c r="B744" s="155" t="s">
        <v>25</v>
      </c>
      <c r="C744" s="42" t="s">
        <v>13</v>
      </c>
      <c r="D744" s="43">
        <f aca="true" t="shared" si="70" ref="D744:F747">D703</f>
        <v>0</v>
      </c>
      <c r="E744" s="43">
        <f t="shared" si="70"/>
        <v>0</v>
      </c>
      <c r="F744" s="43">
        <f t="shared" si="70"/>
        <v>0</v>
      </c>
      <c r="G744" s="158">
        <f>SUM(F744:F747)/SUM(D744:D747)</f>
        <v>0.3444069754601748</v>
      </c>
      <c r="H744" s="161"/>
    </row>
    <row r="745" spans="1:8" ht="12.75">
      <c r="A745" s="153"/>
      <c r="B745" s="156"/>
      <c r="C745" s="44" t="s">
        <v>14</v>
      </c>
      <c r="D745" s="45">
        <f t="shared" si="70"/>
        <v>0</v>
      </c>
      <c r="E745" s="45">
        <f t="shared" si="70"/>
        <v>0</v>
      </c>
      <c r="F745" s="45">
        <f t="shared" si="70"/>
        <v>0</v>
      </c>
      <c r="G745" s="159"/>
      <c r="H745" s="162"/>
    </row>
    <row r="746" spans="1:8" ht="12.75">
      <c r="A746" s="153"/>
      <c r="B746" s="156"/>
      <c r="C746" s="44" t="s">
        <v>15</v>
      </c>
      <c r="D746" s="45">
        <f>D705+D742</f>
        <v>11772.7</v>
      </c>
      <c r="E746" s="45">
        <f>E705+E742</f>
        <v>4054.6</v>
      </c>
      <c r="F746" s="45">
        <f>F705+F742</f>
        <v>4054.6</v>
      </c>
      <c r="G746" s="159"/>
      <c r="H746" s="162"/>
    </row>
    <row r="747" spans="1:8" ht="13.5" thickBot="1">
      <c r="A747" s="154"/>
      <c r="B747" s="157"/>
      <c r="C747" s="46" t="s">
        <v>16</v>
      </c>
      <c r="D747" s="47">
        <f t="shared" si="70"/>
        <v>0</v>
      </c>
      <c r="E747" s="47">
        <f t="shared" si="70"/>
        <v>0</v>
      </c>
      <c r="F747" s="47">
        <f t="shared" si="70"/>
        <v>0</v>
      </c>
      <c r="G747" s="160"/>
      <c r="H747" s="163"/>
    </row>
    <row r="748" spans="1:8" ht="50.25" customHeight="1">
      <c r="A748" s="64" t="s">
        <v>1</v>
      </c>
      <c r="B748" s="65"/>
      <c r="C748" s="132" t="s">
        <v>298</v>
      </c>
      <c r="D748" s="132"/>
      <c r="E748" s="132"/>
      <c r="F748" s="132"/>
      <c r="G748" s="132"/>
      <c r="H748" s="133"/>
    </row>
    <row r="749" spans="1:8" ht="15">
      <c r="A749" s="66" t="s">
        <v>2</v>
      </c>
      <c r="B749" s="67"/>
      <c r="C749" s="68" t="s">
        <v>310</v>
      </c>
      <c r="D749" s="69"/>
      <c r="E749" s="69"/>
      <c r="F749" s="69"/>
      <c r="G749" s="70"/>
      <c r="H749" s="71"/>
    </row>
    <row r="750" spans="1:9" ht="22.5" customHeight="1" thickBot="1">
      <c r="A750" s="72" t="s">
        <v>3</v>
      </c>
      <c r="B750" s="73"/>
      <c r="C750" s="74" t="s">
        <v>108</v>
      </c>
      <c r="D750" s="75"/>
      <c r="E750" s="75"/>
      <c r="F750" s="75"/>
      <c r="G750" s="76"/>
      <c r="H750" s="77"/>
      <c r="I750" s="8"/>
    </row>
    <row r="751" spans="1:8" ht="102.75" thickBot="1">
      <c r="A751" s="15" t="s">
        <v>4</v>
      </c>
      <c r="B751" s="16" t="s">
        <v>5</v>
      </c>
      <c r="C751" s="16" t="s">
        <v>6</v>
      </c>
      <c r="D751" s="17" t="s">
        <v>7</v>
      </c>
      <c r="E751" s="17" t="s">
        <v>8</v>
      </c>
      <c r="F751" s="17" t="s">
        <v>9</v>
      </c>
      <c r="G751" s="16" t="s">
        <v>10</v>
      </c>
      <c r="H751" s="18" t="s">
        <v>11</v>
      </c>
    </row>
    <row r="752" spans="1:8" ht="42.75" customHeight="1" thickBot="1">
      <c r="A752" s="134" t="s">
        <v>100</v>
      </c>
      <c r="B752" s="135"/>
      <c r="C752" s="135"/>
      <c r="D752" s="135"/>
      <c r="E752" s="135"/>
      <c r="F752" s="135"/>
      <c r="G752" s="135"/>
      <c r="H752" s="136"/>
    </row>
    <row r="753" spans="1:8" s="4" customFormat="1" ht="12.75">
      <c r="A753" s="99">
        <v>1</v>
      </c>
      <c r="B753" s="102" t="s">
        <v>101</v>
      </c>
      <c r="C753" s="20" t="s">
        <v>13</v>
      </c>
      <c r="D753" s="21">
        <f aca="true" t="shared" si="71" ref="D753:F756">D757+D761</f>
        <v>0</v>
      </c>
      <c r="E753" s="21">
        <f t="shared" si="71"/>
        <v>0</v>
      </c>
      <c r="F753" s="21">
        <f t="shared" si="71"/>
        <v>0</v>
      </c>
      <c r="G753" s="93">
        <f>SUM(F753:F756)/SUM(D753:D756)</f>
        <v>0.21703923357664237</v>
      </c>
      <c r="H753" s="105"/>
    </row>
    <row r="754" spans="1:8" s="4" customFormat="1" ht="12.75">
      <c r="A754" s="100"/>
      <c r="B754" s="103"/>
      <c r="C754" s="22" t="s">
        <v>14</v>
      </c>
      <c r="D754" s="23">
        <f t="shared" si="71"/>
        <v>780.4</v>
      </c>
      <c r="E754" s="23">
        <f t="shared" si="71"/>
        <v>169.4</v>
      </c>
      <c r="F754" s="23">
        <f t="shared" si="71"/>
        <v>169.4</v>
      </c>
      <c r="G754" s="94"/>
      <c r="H754" s="106"/>
    </row>
    <row r="755" spans="1:8" s="4" customFormat="1" ht="12.75">
      <c r="A755" s="100"/>
      <c r="B755" s="103"/>
      <c r="C755" s="22" t="s">
        <v>15</v>
      </c>
      <c r="D755" s="23">
        <f t="shared" si="71"/>
        <v>96.4</v>
      </c>
      <c r="E755" s="23">
        <f t="shared" si="71"/>
        <v>20.9</v>
      </c>
      <c r="F755" s="23">
        <f t="shared" si="71"/>
        <v>20.9</v>
      </c>
      <c r="G755" s="94"/>
      <c r="H755" s="106"/>
    </row>
    <row r="756" spans="1:8" s="4" customFormat="1" ht="27.75" customHeight="1" thickBot="1">
      <c r="A756" s="101"/>
      <c r="B756" s="104"/>
      <c r="C756" s="24" t="s">
        <v>16</v>
      </c>
      <c r="D756" s="25">
        <f t="shared" si="71"/>
        <v>0</v>
      </c>
      <c r="E756" s="25">
        <f t="shared" si="71"/>
        <v>0</v>
      </c>
      <c r="F756" s="25">
        <f t="shared" si="71"/>
        <v>0</v>
      </c>
      <c r="G756" s="95"/>
      <c r="H756" s="107"/>
    </row>
    <row r="757" spans="1:8" s="5" customFormat="1" ht="12.75">
      <c r="A757" s="87" t="s">
        <v>17</v>
      </c>
      <c r="B757" s="90" t="s">
        <v>102</v>
      </c>
      <c r="C757" s="26" t="s">
        <v>13</v>
      </c>
      <c r="D757" s="27">
        <v>0</v>
      </c>
      <c r="E757" s="27">
        <v>0</v>
      </c>
      <c r="F757" s="27">
        <v>0</v>
      </c>
      <c r="G757" s="93">
        <f>SUM(F757:F760)/SUM(D757:D760)</f>
        <v>0</v>
      </c>
      <c r="H757" s="96"/>
    </row>
    <row r="758" spans="1:8" s="5" customFormat="1" ht="12.75">
      <c r="A758" s="88"/>
      <c r="B758" s="91"/>
      <c r="C758" s="28" t="s">
        <v>14</v>
      </c>
      <c r="D758" s="29">
        <v>611</v>
      </c>
      <c r="E758" s="29">
        <v>0</v>
      </c>
      <c r="F758" s="29">
        <v>0</v>
      </c>
      <c r="G758" s="94"/>
      <c r="H758" s="97"/>
    </row>
    <row r="759" spans="1:8" s="5" customFormat="1" ht="12.75">
      <c r="A759" s="88"/>
      <c r="B759" s="91"/>
      <c r="C759" s="28" t="s">
        <v>15</v>
      </c>
      <c r="D759" s="29">
        <v>75.5</v>
      </c>
      <c r="E759" s="29">
        <v>0</v>
      </c>
      <c r="F759" s="29">
        <v>0</v>
      </c>
      <c r="G759" s="94"/>
      <c r="H759" s="97"/>
    </row>
    <row r="760" spans="1:8" s="5" customFormat="1" ht="31.5" customHeight="1" thickBot="1">
      <c r="A760" s="89"/>
      <c r="B760" s="92"/>
      <c r="C760" s="30" t="s">
        <v>16</v>
      </c>
      <c r="D760" s="31">
        <v>0</v>
      </c>
      <c r="E760" s="31">
        <v>0</v>
      </c>
      <c r="F760" s="31">
        <v>0</v>
      </c>
      <c r="G760" s="95"/>
      <c r="H760" s="98"/>
    </row>
    <row r="761" spans="1:8" s="5" customFormat="1" ht="12.75">
      <c r="A761" s="87" t="s">
        <v>20</v>
      </c>
      <c r="B761" s="90" t="s">
        <v>103</v>
      </c>
      <c r="C761" s="26" t="s">
        <v>13</v>
      </c>
      <c r="D761" s="27">
        <v>0</v>
      </c>
      <c r="E761" s="27">
        <v>0</v>
      </c>
      <c r="F761" s="27">
        <v>0</v>
      </c>
      <c r="G761" s="93">
        <f>SUM(F761:F764)/SUM(D761:D764)</f>
        <v>1</v>
      </c>
      <c r="H761" s="96"/>
    </row>
    <row r="762" spans="1:8" s="5" customFormat="1" ht="12.75">
      <c r="A762" s="88"/>
      <c r="B762" s="91"/>
      <c r="C762" s="28" t="s">
        <v>14</v>
      </c>
      <c r="D762" s="29">
        <v>169.4</v>
      </c>
      <c r="E762" s="29">
        <v>169.4</v>
      </c>
      <c r="F762" s="29">
        <v>169.4</v>
      </c>
      <c r="G762" s="94"/>
      <c r="H762" s="97"/>
    </row>
    <row r="763" spans="1:8" s="5" customFormat="1" ht="12.75">
      <c r="A763" s="88"/>
      <c r="B763" s="91"/>
      <c r="C763" s="28" t="s">
        <v>15</v>
      </c>
      <c r="D763" s="29">
        <v>20.9</v>
      </c>
      <c r="E763" s="29">
        <v>20.9</v>
      </c>
      <c r="F763" s="29">
        <v>20.9</v>
      </c>
      <c r="G763" s="94"/>
      <c r="H763" s="97"/>
    </row>
    <row r="764" spans="1:8" s="5" customFormat="1" ht="33.75" customHeight="1" thickBot="1">
      <c r="A764" s="89"/>
      <c r="B764" s="92"/>
      <c r="C764" s="30" t="s">
        <v>16</v>
      </c>
      <c r="D764" s="31">
        <v>0</v>
      </c>
      <c r="E764" s="31">
        <v>0</v>
      </c>
      <c r="F764" s="31">
        <v>0</v>
      </c>
      <c r="G764" s="95"/>
      <c r="H764" s="98"/>
    </row>
    <row r="765" spans="1:8" s="4" customFormat="1" ht="12.75">
      <c r="A765" s="99" t="s">
        <v>27</v>
      </c>
      <c r="B765" s="102" t="s">
        <v>104</v>
      </c>
      <c r="C765" s="20" t="s">
        <v>13</v>
      </c>
      <c r="D765" s="21">
        <f aca="true" t="shared" si="72" ref="D765:F768">D769</f>
        <v>0</v>
      </c>
      <c r="E765" s="21">
        <f t="shared" si="72"/>
        <v>0</v>
      </c>
      <c r="F765" s="21">
        <f t="shared" si="72"/>
        <v>0</v>
      </c>
      <c r="G765" s="93">
        <f>SUM(F765:F768)/SUM(D765:D768)</f>
        <v>0.22465043674648774</v>
      </c>
      <c r="H765" s="105"/>
    </row>
    <row r="766" spans="1:8" s="4" customFormat="1" ht="12.75">
      <c r="A766" s="100"/>
      <c r="B766" s="103"/>
      <c r="C766" s="22" t="s">
        <v>14</v>
      </c>
      <c r="D766" s="23">
        <f t="shared" si="72"/>
        <v>5359</v>
      </c>
      <c r="E766" s="23">
        <f>E770</f>
        <v>1204</v>
      </c>
      <c r="F766" s="23">
        <f>F770</f>
        <v>1204</v>
      </c>
      <c r="G766" s="94"/>
      <c r="H766" s="106"/>
    </row>
    <row r="767" spans="1:8" s="4" customFormat="1" ht="12.75">
      <c r="A767" s="100"/>
      <c r="B767" s="103"/>
      <c r="C767" s="22" t="s">
        <v>15</v>
      </c>
      <c r="D767" s="23">
        <f t="shared" si="72"/>
        <v>662.8</v>
      </c>
      <c r="E767" s="23">
        <f>E771</f>
        <v>148.8</v>
      </c>
      <c r="F767" s="23">
        <f>F771</f>
        <v>148.8</v>
      </c>
      <c r="G767" s="94"/>
      <c r="H767" s="106"/>
    </row>
    <row r="768" spans="1:8" s="4" customFormat="1" ht="57" customHeight="1" thickBot="1">
      <c r="A768" s="101"/>
      <c r="B768" s="104"/>
      <c r="C768" s="24" t="s">
        <v>16</v>
      </c>
      <c r="D768" s="25">
        <f t="shared" si="72"/>
        <v>0</v>
      </c>
      <c r="E768" s="25">
        <f t="shared" si="72"/>
        <v>0</v>
      </c>
      <c r="F768" s="25">
        <f t="shared" si="72"/>
        <v>0</v>
      </c>
      <c r="G768" s="95"/>
      <c r="H768" s="107"/>
    </row>
    <row r="769" spans="1:8" ht="30" customHeight="1">
      <c r="A769" s="88" t="s">
        <v>28</v>
      </c>
      <c r="B769" s="91" t="s">
        <v>105</v>
      </c>
      <c r="C769" s="32" t="s">
        <v>13</v>
      </c>
      <c r="D769" s="33">
        <v>0</v>
      </c>
      <c r="E769" s="33">
        <v>0</v>
      </c>
      <c r="F769" s="33">
        <v>0</v>
      </c>
      <c r="G769" s="93">
        <f>SUM(F769:F772)/SUM(D769:D772)</f>
        <v>0.22465043674648774</v>
      </c>
      <c r="H769" s="96"/>
    </row>
    <row r="770" spans="1:8" ht="25.5" customHeight="1">
      <c r="A770" s="88"/>
      <c r="B770" s="91"/>
      <c r="C770" s="28" t="s">
        <v>14</v>
      </c>
      <c r="D770" s="29">
        <v>5359</v>
      </c>
      <c r="E770" s="29">
        <v>1204</v>
      </c>
      <c r="F770" s="29">
        <v>1204</v>
      </c>
      <c r="G770" s="94"/>
      <c r="H770" s="97"/>
    </row>
    <row r="771" spans="1:8" ht="26.25" customHeight="1">
      <c r="A771" s="88"/>
      <c r="B771" s="91"/>
      <c r="C771" s="28" t="s">
        <v>15</v>
      </c>
      <c r="D771" s="29">
        <v>662.8</v>
      </c>
      <c r="E771" s="29">
        <v>148.8</v>
      </c>
      <c r="F771" s="29">
        <v>148.8</v>
      </c>
      <c r="G771" s="94"/>
      <c r="H771" s="97"/>
    </row>
    <row r="772" spans="1:8" ht="32.25" customHeight="1" thickBot="1">
      <c r="A772" s="89"/>
      <c r="B772" s="92"/>
      <c r="C772" s="30" t="s">
        <v>16</v>
      </c>
      <c r="D772" s="31">
        <v>0</v>
      </c>
      <c r="E772" s="31">
        <v>0</v>
      </c>
      <c r="F772" s="31">
        <v>0</v>
      </c>
      <c r="G772" s="95"/>
      <c r="H772" s="98"/>
    </row>
    <row r="773" spans="1:8" s="4" customFormat="1" ht="12.75" customHeight="1">
      <c r="A773" s="99" t="s">
        <v>29</v>
      </c>
      <c r="B773" s="102" t="s">
        <v>106</v>
      </c>
      <c r="C773" s="20" t="s">
        <v>13</v>
      </c>
      <c r="D773" s="21">
        <f aca="true" t="shared" si="73" ref="D773:F776">D777</f>
        <v>0</v>
      </c>
      <c r="E773" s="21">
        <f t="shared" si="73"/>
        <v>0</v>
      </c>
      <c r="F773" s="21">
        <f t="shared" si="73"/>
        <v>0</v>
      </c>
      <c r="G773" s="93">
        <f>SUM(F773:F776)/SUM(D773:D776)</f>
        <v>0.5</v>
      </c>
      <c r="H773" s="105"/>
    </row>
    <row r="774" spans="1:8" s="4" customFormat="1" ht="12.75">
      <c r="A774" s="100"/>
      <c r="B774" s="103"/>
      <c r="C774" s="22" t="s">
        <v>14</v>
      </c>
      <c r="D774" s="23">
        <f t="shared" si="73"/>
        <v>0</v>
      </c>
      <c r="E774" s="23">
        <f t="shared" si="73"/>
        <v>0</v>
      </c>
      <c r="F774" s="23">
        <f t="shared" si="73"/>
        <v>0</v>
      </c>
      <c r="G774" s="94"/>
      <c r="H774" s="106"/>
    </row>
    <row r="775" spans="1:8" s="4" customFormat="1" ht="12.75">
      <c r="A775" s="100"/>
      <c r="B775" s="103"/>
      <c r="C775" s="22" t="s">
        <v>15</v>
      </c>
      <c r="D775" s="23">
        <v>1200</v>
      </c>
      <c r="E775" s="23">
        <f t="shared" si="73"/>
        <v>600</v>
      </c>
      <c r="F775" s="23">
        <f t="shared" si="73"/>
        <v>600</v>
      </c>
      <c r="G775" s="94"/>
      <c r="H775" s="106"/>
    </row>
    <row r="776" spans="1:8" s="4" customFormat="1" ht="40.5" customHeight="1" thickBot="1">
      <c r="A776" s="101"/>
      <c r="B776" s="104"/>
      <c r="C776" s="24" t="s">
        <v>16</v>
      </c>
      <c r="D776" s="25">
        <f t="shared" si="73"/>
        <v>0</v>
      </c>
      <c r="E776" s="25">
        <f t="shared" si="73"/>
        <v>0</v>
      </c>
      <c r="F776" s="25">
        <f t="shared" si="73"/>
        <v>0</v>
      </c>
      <c r="G776" s="95"/>
      <c r="H776" s="107"/>
    </row>
    <row r="777" spans="1:8" ht="30" customHeight="1">
      <c r="A777" s="87" t="s">
        <v>30</v>
      </c>
      <c r="B777" s="90" t="s">
        <v>107</v>
      </c>
      <c r="C777" s="32" t="s">
        <v>13</v>
      </c>
      <c r="D777" s="33">
        <v>0</v>
      </c>
      <c r="E777" s="33">
        <v>0</v>
      </c>
      <c r="F777" s="33">
        <v>0</v>
      </c>
      <c r="G777" s="93">
        <f>SUM(F777:F780)/SUM(D777:D780)</f>
        <v>0.5</v>
      </c>
      <c r="H777" s="96"/>
    </row>
    <row r="778" spans="1:8" ht="25.5" customHeight="1">
      <c r="A778" s="88"/>
      <c r="B778" s="91"/>
      <c r="C778" s="28" t="s">
        <v>14</v>
      </c>
      <c r="D778" s="29">
        <v>0</v>
      </c>
      <c r="E778" s="29">
        <v>0</v>
      </c>
      <c r="F778" s="29">
        <v>0</v>
      </c>
      <c r="G778" s="94"/>
      <c r="H778" s="97"/>
    </row>
    <row r="779" spans="1:8" ht="26.25" customHeight="1">
      <c r="A779" s="88"/>
      <c r="B779" s="91"/>
      <c r="C779" s="28" t="s">
        <v>15</v>
      </c>
      <c r="D779" s="29">
        <v>1200</v>
      </c>
      <c r="E779" s="29">
        <v>600</v>
      </c>
      <c r="F779" s="29">
        <v>600</v>
      </c>
      <c r="G779" s="94"/>
      <c r="H779" s="97"/>
    </row>
    <row r="780" spans="1:8" ht="32.25" customHeight="1" thickBot="1">
      <c r="A780" s="89"/>
      <c r="B780" s="92"/>
      <c r="C780" s="30" t="s">
        <v>16</v>
      </c>
      <c r="D780" s="31">
        <v>0</v>
      </c>
      <c r="E780" s="31">
        <v>0</v>
      </c>
      <c r="F780" s="31">
        <v>0</v>
      </c>
      <c r="G780" s="95"/>
      <c r="H780" s="98"/>
    </row>
    <row r="781" spans="1:8" ht="13.5" thickBot="1">
      <c r="A781" s="108" t="s">
        <v>31</v>
      </c>
      <c r="B781" s="111" t="s">
        <v>24</v>
      </c>
      <c r="C781" s="34" t="s">
        <v>13</v>
      </c>
      <c r="D781" s="35">
        <f>D753+D765</f>
        <v>0</v>
      </c>
      <c r="E781" s="35">
        <f>E753+E765</f>
        <v>0</v>
      </c>
      <c r="F781" s="35">
        <f>F753+F765</f>
        <v>0</v>
      </c>
      <c r="G781" s="114">
        <f>SUM(F781:F784)/SUM(D781:D784)</f>
        <v>0.26462598473810295</v>
      </c>
      <c r="H781" s="117"/>
    </row>
    <row r="782" spans="1:8" ht="13.5" thickBot="1">
      <c r="A782" s="109"/>
      <c r="B782" s="112"/>
      <c r="C782" s="36" t="s">
        <v>14</v>
      </c>
      <c r="D782" s="35">
        <f>D754+D766+D774</f>
        <v>6139.4</v>
      </c>
      <c r="E782" s="35">
        <f>E754+E766+E774</f>
        <v>1373.4</v>
      </c>
      <c r="F782" s="35">
        <f>F754+F766</f>
        <v>1373.4</v>
      </c>
      <c r="G782" s="115"/>
      <c r="H782" s="118"/>
    </row>
    <row r="783" spans="1:8" ht="13.5" thickBot="1">
      <c r="A783" s="109"/>
      <c r="B783" s="112"/>
      <c r="C783" s="36" t="s">
        <v>15</v>
      </c>
      <c r="D783" s="35">
        <f>D755+D767+D775</f>
        <v>1959.1999999999998</v>
      </c>
      <c r="E783" s="35">
        <f>E755+E767+E775</f>
        <v>769.7</v>
      </c>
      <c r="F783" s="35">
        <f>F755+F767+F775</f>
        <v>769.7</v>
      </c>
      <c r="G783" s="115"/>
      <c r="H783" s="118"/>
    </row>
    <row r="784" spans="1:8" ht="13.5" thickBot="1">
      <c r="A784" s="110"/>
      <c r="B784" s="113"/>
      <c r="C784" s="37" t="s">
        <v>16</v>
      </c>
      <c r="D784" s="35">
        <f>D756+D768</f>
        <v>0</v>
      </c>
      <c r="E784" s="35">
        <f>E756+E768</f>
        <v>0</v>
      </c>
      <c r="F784" s="35">
        <f>F756+F768</f>
        <v>0</v>
      </c>
      <c r="G784" s="116"/>
      <c r="H784" s="119"/>
    </row>
    <row r="785" spans="1:8" ht="12.75">
      <c r="A785" s="120" t="s">
        <v>32</v>
      </c>
      <c r="B785" s="123" t="s">
        <v>25</v>
      </c>
      <c r="C785" s="81" t="s">
        <v>13</v>
      </c>
      <c r="D785" s="82">
        <f aca="true" t="shared" si="74" ref="D785:F786">D781</f>
        <v>0</v>
      </c>
      <c r="E785" s="82">
        <f t="shared" si="74"/>
        <v>0</v>
      </c>
      <c r="F785" s="82">
        <f t="shared" si="74"/>
        <v>0</v>
      </c>
      <c r="G785" s="126">
        <f>SUM(F785:F788)/SUM(D785:D788)</f>
        <v>0.26462598473810295</v>
      </c>
      <c r="H785" s="129"/>
    </row>
    <row r="786" spans="1:8" ht="12.75">
      <c r="A786" s="121"/>
      <c r="B786" s="124"/>
      <c r="C786" s="83" t="s">
        <v>14</v>
      </c>
      <c r="D786" s="85">
        <f t="shared" si="74"/>
        <v>6139.4</v>
      </c>
      <c r="E786" s="85">
        <f t="shared" si="74"/>
        <v>1373.4</v>
      </c>
      <c r="F786" s="85">
        <f t="shared" si="74"/>
        <v>1373.4</v>
      </c>
      <c r="G786" s="127"/>
      <c r="H786" s="130"/>
    </row>
    <row r="787" spans="1:8" ht="12.75">
      <c r="A787" s="121"/>
      <c r="B787" s="124"/>
      <c r="C787" s="83" t="s">
        <v>15</v>
      </c>
      <c r="D787" s="85">
        <f aca="true" t="shared" si="75" ref="D787:F788">D783</f>
        <v>1959.1999999999998</v>
      </c>
      <c r="E787" s="85">
        <f t="shared" si="75"/>
        <v>769.7</v>
      </c>
      <c r="F787" s="85">
        <f t="shared" si="75"/>
        <v>769.7</v>
      </c>
      <c r="G787" s="127"/>
      <c r="H787" s="130"/>
    </row>
    <row r="788" spans="1:8" ht="13.5" thickBot="1">
      <c r="A788" s="122"/>
      <c r="B788" s="125"/>
      <c r="C788" s="84" t="s">
        <v>16</v>
      </c>
      <c r="D788" s="86">
        <f t="shared" si="75"/>
        <v>0</v>
      </c>
      <c r="E788" s="86">
        <f t="shared" si="75"/>
        <v>0</v>
      </c>
      <c r="F788" s="86">
        <f t="shared" si="75"/>
        <v>0</v>
      </c>
      <c r="G788" s="128"/>
      <c r="H788" s="131"/>
    </row>
    <row r="789" spans="1:8" ht="44.25" customHeight="1">
      <c r="A789" s="64" t="s">
        <v>1</v>
      </c>
      <c r="B789" s="65"/>
      <c r="C789" s="132" t="s">
        <v>299</v>
      </c>
      <c r="D789" s="132"/>
      <c r="E789" s="132"/>
      <c r="F789" s="132"/>
      <c r="G789" s="132"/>
      <c r="H789" s="133"/>
    </row>
    <row r="790" spans="1:8" ht="15">
      <c r="A790" s="66" t="s">
        <v>2</v>
      </c>
      <c r="B790" s="67"/>
      <c r="C790" s="68" t="s">
        <v>310</v>
      </c>
      <c r="D790" s="69"/>
      <c r="E790" s="69"/>
      <c r="F790" s="69"/>
      <c r="G790" s="70"/>
      <c r="H790" s="71"/>
    </row>
    <row r="791" spans="1:9" ht="18" customHeight="1" thickBot="1">
      <c r="A791" s="72" t="s">
        <v>3</v>
      </c>
      <c r="B791" s="73"/>
      <c r="C791" s="74" t="s">
        <v>190</v>
      </c>
      <c r="D791" s="75"/>
      <c r="E791" s="75"/>
      <c r="F791" s="75"/>
      <c r="G791" s="76"/>
      <c r="H791" s="77"/>
      <c r="I791" s="8"/>
    </row>
    <row r="792" spans="1:8" ht="102.75" thickBot="1">
      <c r="A792" s="15" t="s">
        <v>4</v>
      </c>
      <c r="B792" s="16" t="s">
        <v>5</v>
      </c>
      <c r="C792" s="16" t="s">
        <v>6</v>
      </c>
      <c r="D792" s="17" t="s">
        <v>7</v>
      </c>
      <c r="E792" s="17" t="s">
        <v>8</v>
      </c>
      <c r="F792" s="17" t="s">
        <v>9</v>
      </c>
      <c r="G792" s="16" t="s">
        <v>10</v>
      </c>
      <c r="H792" s="18" t="s">
        <v>11</v>
      </c>
    </row>
    <row r="793" spans="1:8" ht="25.5" customHeight="1" thickBot="1">
      <c r="A793" s="134" t="s">
        <v>191</v>
      </c>
      <c r="B793" s="135"/>
      <c r="C793" s="135"/>
      <c r="D793" s="135"/>
      <c r="E793" s="135"/>
      <c r="F793" s="135"/>
      <c r="G793" s="135"/>
      <c r="H793" s="136"/>
    </row>
    <row r="794" spans="1:8" s="4" customFormat="1" ht="12.75">
      <c r="A794" s="99">
        <v>1</v>
      </c>
      <c r="B794" s="102" t="s">
        <v>192</v>
      </c>
      <c r="C794" s="20" t="s">
        <v>13</v>
      </c>
      <c r="D794" s="21">
        <f aca="true" t="shared" si="76" ref="D794:F797">D798</f>
        <v>0</v>
      </c>
      <c r="E794" s="21">
        <f t="shared" si="76"/>
        <v>0</v>
      </c>
      <c r="F794" s="21">
        <f t="shared" si="76"/>
        <v>0</v>
      </c>
      <c r="G794" s="93">
        <f>SUM(F794:F797)/SUM(D794:D797)</f>
        <v>0.5284948855333658</v>
      </c>
      <c r="H794" s="105"/>
    </row>
    <row r="795" spans="1:8" s="4" customFormat="1" ht="12.75">
      <c r="A795" s="100"/>
      <c r="B795" s="103"/>
      <c r="C795" s="22" t="s">
        <v>14</v>
      </c>
      <c r="D795" s="23">
        <f t="shared" si="76"/>
        <v>0</v>
      </c>
      <c r="E795" s="23">
        <f t="shared" si="76"/>
        <v>0</v>
      </c>
      <c r="F795" s="23">
        <f t="shared" si="76"/>
        <v>0</v>
      </c>
      <c r="G795" s="94"/>
      <c r="H795" s="106"/>
    </row>
    <row r="796" spans="1:8" s="4" customFormat="1" ht="12.75">
      <c r="A796" s="100"/>
      <c r="B796" s="103"/>
      <c r="C796" s="22" t="s">
        <v>15</v>
      </c>
      <c r="D796" s="23">
        <f t="shared" si="76"/>
        <v>410.6</v>
      </c>
      <c r="E796" s="23">
        <f t="shared" si="76"/>
        <v>217.5</v>
      </c>
      <c r="F796" s="23">
        <f t="shared" si="76"/>
        <v>217</v>
      </c>
      <c r="G796" s="94"/>
      <c r="H796" s="106"/>
    </row>
    <row r="797" spans="1:8" s="4" customFormat="1" ht="43.5" customHeight="1" thickBot="1">
      <c r="A797" s="101"/>
      <c r="B797" s="104"/>
      <c r="C797" s="24" t="s">
        <v>16</v>
      </c>
      <c r="D797" s="25">
        <f t="shared" si="76"/>
        <v>0</v>
      </c>
      <c r="E797" s="25">
        <f t="shared" si="76"/>
        <v>0</v>
      </c>
      <c r="F797" s="25">
        <f t="shared" si="76"/>
        <v>0</v>
      </c>
      <c r="G797" s="95"/>
      <c r="H797" s="107"/>
    </row>
    <row r="798" spans="1:8" s="5" customFormat="1" ht="12.75">
      <c r="A798" s="87" t="s">
        <v>17</v>
      </c>
      <c r="B798" s="90" t="s">
        <v>243</v>
      </c>
      <c r="C798" s="26" t="s">
        <v>13</v>
      </c>
      <c r="D798" s="27">
        <v>0</v>
      </c>
      <c r="E798" s="27">
        <v>0</v>
      </c>
      <c r="F798" s="27">
        <v>0</v>
      </c>
      <c r="G798" s="93">
        <f>SUM(F798:F801)/SUM(D798:D801)</f>
        <v>0.5284948855333658</v>
      </c>
      <c r="H798" s="96"/>
    </row>
    <row r="799" spans="1:8" s="5" customFormat="1" ht="12.75">
      <c r="A799" s="88"/>
      <c r="B799" s="91"/>
      <c r="C799" s="28" t="s">
        <v>14</v>
      </c>
      <c r="D799" s="29">
        <v>0</v>
      </c>
      <c r="E799" s="29">
        <v>0</v>
      </c>
      <c r="F799" s="29">
        <v>0</v>
      </c>
      <c r="G799" s="94"/>
      <c r="H799" s="97"/>
    </row>
    <row r="800" spans="1:8" s="5" customFormat="1" ht="12.75">
      <c r="A800" s="88"/>
      <c r="B800" s="91"/>
      <c r="C800" s="28" t="s">
        <v>15</v>
      </c>
      <c r="D800" s="29">
        <v>410.6</v>
      </c>
      <c r="E800" s="29">
        <v>217.5</v>
      </c>
      <c r="F800" s="29">
        <v>217</v>
      </c>
      <c r="G800" s="94"/>
      <c r="H800" s="97"/>
    </row>
    <row r="801" spans="1:8" s="5" customFormat="1" ht="42.75" customHeight="1" thickBot="1">
      <c r="A801" s="89"/>
      <c r="B801" s="92"/>
      <c r="C801" s="30" t="s">
        <v>16</v>
      </c>
      <c r="D801" s="31">
        <v>0</v>
      </c>
      <c r="E801" s="31">
        <v>0</v>
      </c>
      <c r="F801" s="31">
        <v>0</v>
      </c>
      <c r="G801" s="95"/>
      <c r="H801" s="98"/>
    </row>
    <row r="802" spans="1:8" s="4" customFormat="1" ht="12.75">
      <c r="A802" s="99" t="s">
        <v>20</v>
      </c>
      <c r="B802" s="102" t="s">
        <v>193</v>
      </c>
      <c r="C802" s="20" t="s">
        <v>13</v>
      </c>
      <c r="D802" s="21">
        <f aca="true" t="shared" si="77" ref="D802:F805">D806</f>
        <v>0</v>
      </c>
      <c r="E802" s="21">
        <f t="shared" si="77"/>
        <v>0</v>
      </c>
      <c r="F802" s="21">
        <f t="shared" si="77"/>
        <v>0</v>
      </c>
      <c r="G802" s="93">
        <f>SUM(F802:F805)/SUM(D802:D805)</f>
        <v>0.2771276595744681</v>
      </c>
      <c r="H802" s="105"/>
    </row>
    <row r="803" spans="1:8" s="4" customFormat="1" ht="12.75">
      <c r="A803" s="100"/>
      <c r="B803" s="103"/>
      <c r="C803" s="22" t="s">
        <v>14</v>
      </c>
      <c r="D803" s="23">
        <f t="shared" si="77"/>
        <v>0</v>
      </c>
      <c r="E803" s="23">
        <f t="shared" si="77"/>
        <v>0</v>
      </c>
      <c r="F803" s="23">
        <f t="shared" si="77"/>
        <v>0</v>
      </c>
      <c r="G803" s="94"/>
      <c r="H803" s="106"/>
    </row>
    <row r="804" spans="1:8" s="4" customFormat="1" ht="12.75">
      <c r="A804" s="100"/>
      <c r="B804" s="103"/>
      <c r="C804" s="22" t="s">
        <v>15</v>
      </c>
      <c r="D804" s="23">
        <f t="shared" si="77"/>
        <v>188</v>
      </c>
      <c r="E804" s="23">
        <f t="shared" si="77"/>
        <v>53.5</v>
      </c>
      <c r="F804" s="23">
        <f t="shared" si="77"/>
        <v>52.1</v>
      </c>
      <c r="G804" s="94"/>
      <c r="H804" s="106"/>
    </row>
    <row r="805" spans="1:8" s="4" customFormat="1" ht="117.75" customHeight="1" thickBot="1">
      <c r="A805" s="101"/>
      <c r="B805" s="104"/>
      <c r="C805" s="24" t="s">
        <v>16</v>
      </c>
      <c r="D805" s="25">
        <f t="shared" si="77"/>
        <v>0</v>
      </c>
      <c r="E805" s="25">
        <f t="shared" si="77"/>
        <v>0</v>
      </c>
      <c r="F805" s="25">
        <f t="shared" si="77"/>
        <v>0</v>
      </c>
      <c r="G805" s="95"/>
      <c r="H805" s="107"/>
    </row>
    <row r="806" spans="1:8" ht="30" customHeight="1">
      <c r="A806" s="88" t="s">
        <v>27</v>
      </c>
      <c r="B806" s="91" t="s">
        <v>194</v>
      </c>
      <c r="C806" s="32" t="s">
        <v>13</v>
      </c>
      <c r="D806" s="33">
        <v>0</v>
      </c>
      <c r="E806" s="33">
        <v>0</v>
      </c>
      <c r="F806" s="33">
        <v>0</v>
      </c>
      <c r="G806" s="93">
        <f>SUM(F806:F809)/SUM(D806:D809)</f>
        <v>0.2771276595744681</v>
      </c>
      <c r="H806" s="96"/>
    </row>
    <row r="807" spans="1:8" ht="25.5" customHeight="1">
      <c r="A807" s="88"/>
      <c r="B807" s="91"/>
      <c r="C807" s="28" t="s">
        <v>14</v>
      </c>
      <c r="D807" s="29">
        <v>0</v>
      </c>
      <c r="E807" s="29">
        <v>0</v>
      </c>
      <c r="F807" s="29">
        <v>0</v>
      </c>
      <c r="G807" s="94"/>
      <c r="H807" s="97"/>
    </row>
    <row r="808" spans="1:8" ht="26.25" customHeight="1">
      <c r="A808" s="88"/>
      <c r="B808" s="91"/>
      <c r="C808" s="28" t="s">
        <v>15</v>
      </c>
      <c r="D808" s="29">
        <v>188</v>
      </c>
      <c r="E808" s="29">
        <v>53.5</v>
      </c>
      <c r="F808" s="29">
        <v>52.1</v>
      </c>
      <c r="G808" s="94"/>
      <c r="H808" s="97"/>
    </row>
    <row r="809" spans="1:8" ht="56.25" customHeight="1" thickBot="1">
      <c r="A809" s="89"/>
      <c r="B809" s="92"/>
      <c r="C809" s="30" t="s">
        <v>16</v>
      </c>
      <c r="D809" s="31">
        <v>0</v>
      </c>
      <c r="E809" s="31">
        <v>0</v>
      </c>
      <c r="F809" s="31">
        <v>0</v>
      </c>
      <c r="G809" s="95"/>
      <c r="H809" s="98"/>
    </row>
    <row r="810" spans="1:8" ht="13.5" thickBot="1">
      <c r="A810" s="108" t="s">
        <v>28</v>
      </c>
      <c r="B810" s="111" t="s">
        <v>24</v>
      </c>
      <c r="C810" s="34" t="s">
        <v>13</v>
      </c>
      <c r="D810" s="35">
        <f aca="true" t="shared" si="78" ref="D810:F813">D794+D802</f>
        <v>0</v>
      </c>
      <c r="E810" s="35">
        <f t="shared" si="78"/>
        <v>0</v>
      </c>
      <c r="F810" s="35">
        <f t="shared" si="78"/>
        <v>0</v>
      </c>
      <c r="G810" s="114">
        <f>SUM(F810:F813)/SUM(D810:D813)</f>
        <v>0.44954894754427</v>
      </c>
      <c r="H810" s="117"/>
    </row>
    <row r="811" spans="1:8" ht="13.5" thickBot="1">
      <c r="A811" s="109"/>
      <c r="B811" s="112"/>
      <c r="C811" s="36" t="s">
        <v>14</v>
      </c>
      <c r="D811" s="35">
        <f t="shared" si="78"/>
        <v>0</v>
      </c>
      <c r="E811" s="35">
        <f t="shared" si="78"/>
        <v>0</v>
      </c>
      <c r="F811" s="35">
        <f t="shared" si="78"/>
        <v>0</v>
      </c>
      <c r="G811" s="115"/>
      <c r="H811" s="118"/>
    </row>
    <row r="812" spans="1:8" ht="13.5" thickBot="1">
      <c r="A812" s="109"/>
      <c r="B812" s="112"/>
      <c r="C812" s="36" t="s">
        <v>15</v>
      </c>
      <c r="D812" s="35">
        <f t="shared" si="78"/>
        <v>598.6</v>
      </c>
      <c r="E812" s="35">
        <f t="shared" si="78"/>
        <v>271</v>
      </c>
      <c r="F812" s="35">
        <f t="shared" si="78"/>
        <v>269.1</v>
      </c>
      <c r="G812" s="115"/>
      <c r="H812" s="118"/>
    </row>
    <row r="813" spans="1:8" ht="13.5" thickBot="1">
      <c r="A813" s="110"/>
      <c r="B813" s="113"/>
      <c r="C813" s="37" t="s">
        <v>16</v>
      </c>
      <c r="D813" s="35">
        <f t="shared" si="78"/>
        <v>0</v>
      </c>
      <c r="E813" s="35">
        <f t="shared" si="78"/>
        <v>0</v>
      </c>
      <c r="F813" s="35">
        <f t="shared" si="78"/>
        <v>0</v>
      </c>
      <c r="G813" s="116"/>
      <c r="H813" s="119"/>
    </row>
    <row r="814" spans="1:8" ht="30" customHeight="1" thickBot="1">
      <c r="A814" s="134" t="s">
        <v>244</v>
      </c>
      <c r="B814" s="135"/>
      <c r="C814" s="135"/>
      <c r="D814" s="135"/>
      <c r="E814" s="135"/>
      <c r="F814" s="135"/>
      <c r="G814" s="135"/>
      <c r="H814" s="136"/>
    </row>
    <row r="815" spans="1:8" s="4" customFormat="1" ht="12.75">
      <c r="A815" s="99" t="s">
        <v>29</v>
      </c>
      <c r="B815" s="102" t="s">
        <v>195</v>
      </c>
      <c r="C815" s="20" t="s">
        <v>13</v>
      </c>
      <c r="D815" s="21">
        <f aca="true" t="shared" si="79" ref="D815:F818">D819</f>
        <v>0</v>
      </c>
      <c r="E815" s="21">
        <f t="shared" si="79"/>
        <v>0</v>
      </c>
      <c r="F815" s="21">
        <f t="shared" si="79"/>
        <v>0</v>
      </c>
      <c r="G815" s="93">
        <f>SUM(F815:F818)/SUM(D815:D818)</f>
        <v>0.5</v>
      </c>
      <c r="H815" s="105"/>
    </row>
    <row r="816" spans="1:8" s="4" customFormat="1" ht="12.75">
      <c r="A816" s="100"/>
      <c r="B816" s="103"/>
      <c r="C816" s="22" t="s">
        <v>14</v>
      </c>
      <c r="D816" s="23">
        <f t="shared" si="79"/>
        <v>0</v>
      </c>
      <c r="E816" s="23">
        <f t="shared" si="79"/>
        <v>0</v>
      </c>
      <c r="F816" s="23">
        <f t="shared" si="79"/>
        <v>0</v>
      </c>
      <c r="G816" s="94"/>
      <c r="H816" s="106"/>
    </row>
    <row r="817" spans="1:8" s="4" customFormat="1" ht="12.75">
      <c r="A817" s="100"/>
      <c r="B817" s="103"/>
      <c r="C817" s="22" t="s">
        <v>15</v>
      </c>
      <c r="D817" s="23">
        <f t="shared" si="79"/>
        <v>915</v>
      </c>
      <c r="E817" s="23">
        <f t="shared" si="79"/>
        <v>457.5</v>
      </c>
      <c r="F817" s="23">
        <f t="shared" si="79"/>
        <v>457.5</v>
      </c>
      <c r="G817" s="94"/>
      <c r="H817" s="106"/>
    </row>
    <row r="818" spans="1:8" s="4" customFormat="1" ht="27.75" customHeight="1" thickBot="1">
      <c r="A818" s="101"/>
      <c r="B818" s="104"/>
      <c r="C818" s="24" t="s">
        <v>16</v>
      </c>
      <c r="D818" s="25">
        <f t="shared" si="79"/>
        <v>0</v>
      </c>
      <c r="E818" s="25">
        <f t="shared" si="79"/>
        <v>0</v>
      </c>
      <c r="F818" s="25">
        <f t="shared" si="79"/>
        <v>0</v>
      </c>
      <c r="G818" s="95"/>
      <c r="H818" s="107"/>
    </row>
    <row r="819" spans="1:8" s="5" customFormat="1" ht="12.75">
      <c r="A819" s="87" t="s">
        <v>30</v>
      </c>
      <c r="B819" s="90" t="s">
        <v>236</v>
      </c>
      <c r="C819" s="26" t="s">
        <v>13</v>
      </c>
      <c r="D819" s="27">
        <v>0</v>
      </c>
      <c r="E819" s="27">
        <v>0</v>
      </c>
      <c r="F819" s="27">
        <v>0</v>
      </c>
      <c r="G819" s="93">
        <f>SUM(F819:F822)/SUM(D819:D822)</f>
        <v>0.5</v>
      </c>
      <c r="H819" s="96"/>
    </row>
    <row r="820" spans="1:8" s="5" customFormat="1" ht="12.75">
      <c r="A820" s="88"/>
      <c r="B820" s="91"/>
      <c r="C820" s="28" t="s">
        <v>14</v>
      </c>
      <c r="D820" s="29">
        <v>0</v>
      </c>
      <c r="E820" s="29">
        <v>0</v>
      </c>
      <c r="F820" s="29">
        <v>0</v>
      </c>
      <c r="G820" s="94"/>
      <c r="H820" s="97"/>
    </row>
    <row r="821" spans="1:8" s="5" customFormat="1" ht="12.75">
      <c r="A821" s="88"/>
      <c r="B821" s="91"/>
      <c r="C821" s="28" t="s">
        <v>15</v>
      </c>
      <c r="D821" s="29">
        <v>915</v>
      </c>
      <c r="E821" s="29">
        <v>457.5</v>
      </c>
      <c r="F821" s="29">
        <v>457.5</v>
      </c>
      <c r="G821" s="94"/>
      <c r="H821" s="97"/>
    </row>
    <row r="822" spans="1:8" s="5" customFormat="1" ht="79.5" customHeight="1" thickBot="1">
      <c r="A822" s="89"/>
      <c r="B822" s="92"/>
      <c r="C822" s="30" t="s">
        <v>16</v>
      </c>
      <c r="D822" s="31">
        <v>0</v>
      </c>
      <c r="E822" s="31">
        <v>0</v>
      </c>
      <c r="F822" s="31">
        <v>0</v>
      </c>
      <c r="G822" s="95"/>
      <c r="H822" s="98"/>
    </row>
    <row r="823" spans="1:8" ht="13.5" thickBot="1">
      <c r="A823" s="108" t="s">
        <v>31</v>
      </c>
      <c r="B823" s="111" t="s">
        <v>24</v>
      </c>
      <c r="C823" s="34" t="s">
        <v>13</v>
      </c>
      <c r="D823" s="35">
        <f aca="true" t="shared" si="80" ref="D823:F826">D815</f>
        <v>0</v>
      </c>
      <c r="E823" s="35">
        <f t="shared" si="80"/>
        <v>0</v>
      </c>
      <c r="F823" s="35">
        <f t="shared" si="80"/>
        <v>0</v>
      </c>
      <c r="G823" s="114">
        <f>SUM(F823:F826)/SUM(D823:D826)</f>
        <v>0.5</v>
      </c>
      <c r="H823" s="117"/>
    </row>
    <row r="824" spans="1:8" ht="13.5" thickBot="1">
      <c r="A824" s="109"/>
      <c r="B824" s="112"/>
      <c r="C824" s="36" t="s">
        <v>14</v>
      </c>
      <c r="D824" s="35">
        <f t="shared" si="80"/>
        <v>0</v>
      </c>
      <c r="E824" s="35">
        <f t="shared" si="80"/>
        <v>0</v>
      </c>
      <c r="F824" s="35">
        <f t="shared" si="80"/>
        <v>0</v>
      </c>
      <c r="G824" s="115"/>
      <c r="H824" s="118"/>
    </row>
    <row r="825" spans="1:8" ht="13.5" thickBot="1">
      <c r="A825" s="109"/>
      <c r="B825" s="112"/>
      <c r="C825" s="36" t="s">
        <v>15</v>
      </c>
      <c r="D825" s="35">
        <f t="shared" si="80"/>
        <v>915</v>
      </c>
      <c r="E825" s="35">
        <f t="shared" si="80"/>
        <v>457.5</v>
      </c>
      <c r="F825" s="35">
        <f t="shared" si="80"/>
        <v>457.5</v>
      </c>
      <c r="G825" s="115"/>
      <c r="H825" s="118"/>
    </row>
    <row r="826" spans="1:8" ht="13.5" thickBot="1">
      <c r="A826" s="110"/>
      <c r="B826" s="113"/>
      <c r="C826" s="37" t="s">
        <v>16</v>
      </c>
      <c r="D826" s="35">
        <f t="shared" si="80"/>
        <v>0</v>
      </c>
      <c r="E826" s="35">
        <f t="shared" si="80"/>
        <v>0</v>
      </c>
      <c r="F826" s="35">
        <f t="shared" si="80"/>
        <v>0</v>
      </c>
      <c r="G826" s="116"/>
      <c r="H826" s="119"/>
    </row>
    <row r="827" spans="1:8" ht="32.25" customHeight="1" thickBot="1">
      <c r="A827" s="134" t="s">
        <v>245</v>
      </c>
      <c r="B827" s="135"/>
      <c r="C827" s="135"/>
      <c r="D827" s="135"/>
      <c r="E827" s="135"/>
      <c r="F827" s="135"/>
      <c r="G827" s="135"/>
      <c r="H827" s="136"/>
    </row>
    <row r="828" spans="1:8" s="4" customFormat="1" ht="12.75">
      <c r="A828" s="99" t="s">
        <v>32</v>
      </c>
      <c r="B828" s="102" t="s">
        <v>248</v>
      </c>
      <c r="C828" s="20" t="s">
        <v>13</v>
      </c>
      <c r="D828" s="21">
        <f aca="true" t="shared" si="81" ref="D828:F831">D832</f>
        <v>0</v>
      </c>
      <c r="E828" s="21">
        <f t="shared" si="81"/>
        <v>0</v>
      </c>
      <c r="F828" s="21">
        <f t="shared" si="81"/>
        <v>0</v>
      </c>
      <c r="G828" s="93">
        <f>SUM(F828:F831)/SUM(D828:D831)</f>
        <v>0.6379836096817229</v>
      </c>
      <c r="H828" s="105"/>
    </row>
    <row r="829" spans="1:8" s="4" customFormat="1" ht="12.75">
      <c r="A829" s="100"/>
      <c r="B829" s="103"/>
      <c r="C829" s="22" t="s">
        <v>14</v>
      </c>
      <c r="D829" s="23">
        <f t="shared" si="81"/>
        <v>562.6</v>
      </c>
      <c r="E829" s="23">
        <f t="shared" si="81"/>
        <v>260.1</v>
      </c>
      <c r="F829" s="23">
        <f t="shared" si="81"/>
        <v>260.1</v>
      </c>
      <c r="G829" s="94"/>
      <c r="H829" s="106"/>
    </row>
    <row r="830" spans="1:8" s="4" customFormat="1" ht="12.75">
      <c r="A830" s="100"/>
      <c r="B830" s="103"/>
      <c r="C830" s="22" t="s">
        <v>15</v>
      </c>
      <c r="D830" s="23">
        <f t="shared" si="81"/>
        <v>486.8</v>
      </c>
      <c r="E830" s="23">
        <f t="shared" si="81"/>
        <v>445.4</v>
      </c>
      <c r="F830" s="23">
        <f t="shared" si="81"/>
        <v>409.4</v>
      </c>
      <c r="G830" s="94"/>
      <c r="H830" s="106"/>
    </row>
    <row r="831" spans="1:8" s="4" customFormat="1" ht="27.75" customHeight="1" thickBot="1">
      <c r="A831" s="101"/>
      <c r="B831" s="104"/>
      <c r="C831" s="24" t="s">
        <v>16</v>
      </c>
      <c r="D831" s="25">
        <f t="shared" si="81"/>
        <v>0</v>
      </c>
      <c r="E831" s="25">
        <f t="shared" si="81"/>
        <v>0</v>
      </c>
      <c r="F831" s="25">
        <f t="shared" si="81"/>
        <v>0</v>
      </c>
      <c r="G831" s="95"/>
      <c r="H831" s="107"/>
    </row>
    <row r="832" spans="1:8" s="5" customFormat="1" ht="12.75">
      <c r="A832" s="87" t="s">
        <v>33</v>
      </c>
      <c r="B832" s="90" t="s">
        <v>249</v>
      </c>
      <c r="C832" s="26" t="s">
        <v>13</v>
      </c>
      <c r="D832" s="27">
        <v>0</v>
      </c>
      <c r="E832" s="27">
        <v>0</v>
      </c>
      <c r="F832" s="27">
        <v>0</v>
      </c>
      <c r="G832" s="93">
        <f>SUM(F832:F835)/SUM(D832:D835)</f>
        <v>0.6379836096817229</v>
      </c>
      <c r="H832" s="96"/>
    </row>
    <row r="833" spans="1:8" s="5" customFormat="1" ht="12.75">
      <c r="A833" s="88"/>
      <c r="B833" s="91"/>
      <c r="C833" s="28" t="s">
        <v>14</v>
      </c>
      <c r="D833" s="29">
        <v>562.6</v>
      </c>
      <c r="E833" s="29">
        <v>260.1</v>
      </c>
      <c r="F833" s="29">
        <v>260.1</v>
      </c>
      <c r="G833" s="94"/>
      <c r="H833" s="97"/>
    </row>
    <row r="834" spans="1:8" s="5" customFormat="1" ht="12.75">
      <c r="A834" s="88"/>
      <c r="B834" s="91"/>
      <c r="C834" s="28" t="s">
        <v>15</v>
      </c>
      <c r="D834" s="29">
        <v>486.8</v>
      </c>
      <c r="E834" s="29">
        <v>445.4</v>
      </c>
      <c r="F834" s="29">
        <v>409.4</v>
      </c>
      <c r="G834" s="94"/>
      <c r="H834" s="97"/>
    </row>
    <row r="835" spans="1:8" s="5" customFormat="1" ht="79.5" customHeight="1" thickBot="1">
      <c r="A835" s="89"/>
      <c r="B835" s="92"/>
      <c r="C835" s="30" t="s">
        <v>16</v>
      </c>
      <c r="D835" s="31">
        <v>0</v>
      </c>
      <c r="E835" s="31">
        <v>0</v>
      </c>
      <c r="F835" s="31">
        <v>0</v>
      </c>
      <c r="G835" s="95"/>
      <c r="H835" s="98"/>
    </row>
    <row r="836" spans="1:8" s="5" customFormat="1" ht="12.75">
      <c r="A836" s="87" t="s">
        <v>50</v>
      </c>
      <c r="B836" s="90" t="s">
        <v>196</v>
      </c>
      <c r="C836" s="26" t="s">
        <v>13</v>
      </c>
      <c r="D836" s="27">
        <v>0</v>
      </c>
      <c r="E836" s="27">
        <v>0</v>
      </c>
      <c r="F836" s="27">
        <v>0</v>
      </c>
      <c r="G836" s="93">
        <f>SUM(F836:F839)/SUM(D836:D839)</f>
        <v>0.76</v>
      </c>
      <c r="H836" s="96"/>
    </row>
    <row r="837" spans="1:8" s="5" customFormat="1" ht="12.75">
      <c r="A837" s="88"/>
      <c r="B837" s="91"/>
      <c r="C837" s="28" t="s">
        <v>14</v>
      </c>
      <c r="D837" s="29">
        <v>0</v>
      </c>
      <c r="E837" s="29">
        <v>0</v>
      </c>
      <c r="F837" s="29">
        <v>0</v>
      </c>
      <c r="G837" s="94"/>
      <c r="H837" s="97"/>
    </row>
    <row r="838" spans="1:8" s="5" customFormat="1" ht="12.75">
      <c r="A838" s="88"/>
      <c r="B838" s="91"/>
      <c r="C838" s="28" t="s">
        <v>15</v>
      </c>
      <c r="D838" s="29">
        <v>150</v>
      </c>
      <c r="E838" s="29">
        <v>150</v>
      </c>
      <c r="F838" s="29">
        <v>114</v>
      </c>
      <c r="G838" s="94"/>
      <c r="H838" s="97"/>
    </row>
    <row r="839" spans="1:8" s="5" customFormat="1" ht="34.5" customHeight="1" thickBot="1">
      <c r="A839" s="89"/>
      <c r="B839" s="92"/>
      <c r="C839" s="30" t="s">
        <v>16</v>
      </c>
      <c r="D839" s="31">
        <v>0</v>
      </c>
      <c r="E839" s="31">
        <v>0</v>
      </c>
      <c r="F839" s="31">
        <v>0</v>
      </c>
      <c r="G839" s="95"/>
      <c r="H839" s="98"/>
    </row>
    <row r="840" spans="1:8" s="5" customFormat="1" ht="12.75" customHeight="1">
      <c r="A840" s="99" t="s">
        <v>53</v>
      </c>
      <c r="B840" s="102" t="s">
        <v>250</v>
      </c>
      <c r="C840" s="20" t="s">
        <v>13</v>
      </c>
      <c r="D840" s="21">
        <v>0</v>
      </c>
      <c r="E840" s="21">
        <v>0</v>
      </c>
      <c r="F840" s="21">
        <v>0</v>
      </c>
      <c r="G840" s="93">
        <f>SUM(F840:F843)/SUM(D840:D843)</f>
        <v>0</v>
      </c>
      <c r="H840" s="96"/>
    </row>
    <row r="841" spans="1:8" s="5" customFormat="1" ht="12.75">
      <c r="A841" s="100"/>
      <c r="B841" s="103"/>
      <c r="C841" s="22" t="s">
        <v>14</v>
      </c>
      <c r="D841" s="23">
        <v>0</v>
      </c>
      <c r="E841" s="23">
        <v>0</v>
      </c>
      <c r="F841" s="23">
        <v>0</v>
      </c>
      <c r="G841" s="94"/>
      <c r="H841" s="97"/>
    </row>
    <row r="842" spans="1:8" s="5" customFormat="1" ht="12.75">
      <c r="A842" s="100"/>
      <c r="B842" s="103"/>
      <c r="C842" s="22" t="s">
        <v>15</v>
      </c>
      <c r="D842" s="23">
        <f>D846</f>
        <v>20</v>
      </c>
      <c r="E842" s="23">
        <f>E846</f>
        <v>0</v>
      </c>
      <c r="F842" s="23">
        <f>F846</f>
        <v>0</v>
      </c>
      <c r="G842" s="94"/>
      <c r="H842" s="97"/>
    </row>
    <row r="843" spans="1:8" s="5" customFormat="1" ht="55.5" customHeight="1" thickBot="1">
      <c r="A843" s="101"/>
      <c r="B843" s="104"/>
      <c r="C843" s="24" t="s">
        <v>16</v>
      </c>
      <c r="D843" s="25">
        <v>0</v>
      </c>
      <c r="E843" s="25">
        <v>0</v>
      </c>
      <c r="F843" s="25">
        <v>0</v>
      </c>
      <c r="G843" s="95"/>
      <c r="H843" s="98"/>
    </row>
    <row r="844" spans="1:8" s="5" customFormat="1" ht="12.75">
      <c r="A844" s="87" t="s">
        <v>54</v>
      </c>
      <c r="B844" s="90" t="s">
        <v>246</v>
      </c>
      <c r="C844" s="26" t="s">
        <v>13</v>
      </c>
      <c r="D844" s="27">
        <v>0</v>
      </c>
      <c r="E844" s="27">
        <v>0</v>
      </c>
      <c r="F844" s="27">
        <v>0</v>
      </c>
      <c r="G844" s="93">
        <f>SUM(F844:F847)/SUM(D844:D847)</f>
        <v>0</v>
      </c>
      <c r="H844" s="96"/>
    </row>
    <row r="845" spans="1:8" s="5" customFormat="1" ht="20.25" customHeight="1">
      <c r="A845" s="88"/>
      <c r="B845" s="91"/>
      <c r="C845" s="28" t="s">
        <v>14</v>
      </c>
      <c r="D845" s="29">
        <v>0</v>
      </c>
      <c r="E845" s="29">
        <v>0</v>
      </c>
      <c r="F845" s="29">
        <v>0</v>
      </c>
      <c r="G845" s="94"/>
      <c r="H845" s="97"/>
    </row>
    <row r="846" spans="1:8" s="5" customFormat="1" ht="17.25" customHeight="1">
      <c r="A846" s="88"/>
      <c r="B846" s="91"/>
      <c r="C846" s="28" t="s">
        <v>15</v>
      </c>
      <c r="D846" s="29">
        <v>20</v>
      </c>
      <c r="E846" s="29">
        <v>0</v>
      </c>
      <c r="F846" s="29">
        <v>0</v>
      </c>
      <c r="G846" s="94"/>
      <c r="H846" s="97"/>
    </row>
    <row r="847" spans="1:8" s="5" customFormat="1" ht="41.25" customHeight="1" thickBot="1">
      <c r="A847" s="89"/>
      <c r="B847" s="92"/>
      <c r="C847" s="30" t="s">
        <v>16</v>
      </c>
      <c r="D847" s="31">
        <v>0</v>
      </c>
      <c r="E847" s="31">
        <v>0</v>
      </c>
      <c r="F847" s="31">
        <v>0</v>
      </c>
      <c r="G847" s="95"/>
      <c r="H847" s="98"/>
    </row>
    <row r="848" spans="1:8" ht="13.5" thickBot="1">
      <c r="A848" s="108" t="s">
        <v>63</v>
      </c>
      <c r="B848" s="111" t="s">
        <v>24</v>
      </c>
      <c r="C848" s="34" t="s">
        <v>13</v>
      </c>
      <c r="D848" s="35">
        <f aca="true" t="shared" si="82" ref="D848:F849">D828</f>
        <v>0</v>
      </c>
      <c r="E848" s="35">
        <f t="shared" si="82"/>
        <v>0</v>
      </c>
      <c r="F848" s="35">
        <f t="shared" si="82"/>
        <v>0</v>
      </c>
      <c r="G848" s="114">
        <f>SUM(F848:F851)/SUM(D848:D851)</f>
        <v>0.6260519917710865</v>
      </c>
      <c r="H848" s="117"/>
    </row>
    <row r="849" spans="1:8" ht="13.5" thickBot="1">
      <c r="A849" s="109"/>
      <c r="B849" s="112"/>
      <c r="C849" s="36" t="s">
        <v>14</v>
      </c>
      <c r="D849" s="35">
        <f t="shared" si="82"/>
        <v>562.6</v>
      </c>
      <c r="E849" s="35">
        <f t="shared" si="82"/>
        <v>260.1</v>
      </c>
      <c r="F849" s="35">
        <f t="shared" si="82"/>
        <v>260.1</v>
      </c>
      <c r="G849" s="115"/>
      <c r="H849" s="118"/>
    </row>
    <row r="850" spans="1:8" ht="13.5" thickBot="1">
      <c r="A850" s="109"/>
      <c r="B850" s="112"/>
      <c r="C850" s="36" t="s">
        <v>15</v>
      </c>
      <c r="D850" s="35">
        <f>D830+D842</f>
        <v>506.8</v>
      </c>
      <c r="E850" s="35">
        <f>E830+E842</f>
        <v>445.4</v>
      </c>
      <c r="F850" s="35">
        <f>F830+F842</f>
        <v>409.4</v>
      </c>
      <c r="G850" s="115"/>
      <c r="H850" s="118"/>
    </row>
    <row r="851" spans="1:8" ht="13.5" thickBot="1">
      <c r="A851" s="110"/>
      <c r="B851" s="113"/>
      <c r="C851" s="37" t="s">
        <v>16</v>
      </c>
      <c r="D851" s="35">
        <f>D831</f>
        <v>0</v>
      </c>
      <c r="E851" s="35">
        <f>E831</f>
        <v>0</v>
      </c>
      <c r="F851" s="35">
        <f>F831</f>
        <v>0</v>
      </c>
      <c r="G851" s="116"/>
      <c r="H851" s="119"/>
    </row>
    <row r="852" spans="1:8" ht="37.5" customHeight="1" thickBot="1">
      <c r="A852" s="149" t="s">
        <v>247</v>
      </c>
      <c r="B852" s="150"/>
      <c r="C852" s="150"/>
      <c r="D852" s="150"/>
      <c r="E852" s="150"/>
      <c r="F852" s="150"/>
      <c r="G852" s="150"/>
      <c r="H852" s="151"/>
    </row>
    <row r="853" spans="1:8" s="4" customFormat="1" ht="12.75">
      <c r="A853" s="99" t="s">
        <v>65</v>
      </c>
      <c r="B853" s="102" t="s">
        <v>251</v>
      </c>
      <c r="C853" s="20" t="s">
        <v>13</v>
      </c>
      <c r="D853" s="21">
        <f aca="true" t="shared" si="83" ref="D853:F856">D857</f>
        <v>0</v>
      </c>
      <c r="E853" s="21">
        <f t="shared" si="83"/>
        <v>0</v>
      </c>
      <c r="F853" s="21">
        <f t="shared" si="83"/>
        <v>0</v>
      </c>
      <c r="G853" s="93">
        <f>SUM(F853:F856)/SUM(D853:D856)</f>
        <v>0</v>
      </c>
      <c r="H853" s="105"/>
    </row>
    <row r="854" spans="1:8" s="4" customFormat="1" ht="12.75">
      <c r="A854" s="100"/>
      <c r="B854" s="103"/>
      <c r="C854" s="22" t="s">
        <v>14</v>
      </c>
      <c r="D854" s="23">
        <f t="shared" si="83"/>
        <v>499.9</v>
      </c>
      <c r="E854" s="23">
        <f t="shared" si="83"/>
        <v>499.9</v>
      </c>
      <c r="F854" s="23">
        <f t="shared" si="83"/>
        <v>0</v>
      </c>
      <c r="G854" s="94"/>
      <c r="H854" s="106"/>
    </row>
    <row r="855" spans="1:8" s="4" customFormat="1" ht="12.75">
      <c r="A855" s="100"/>
      <c r="B855" s="103"/>
      <c r="C855" s="22" t="s">
        <v>15</v>
      </c>
      <c r="D855" s="23">
        <f t="shared" si="83"/>
        <v>710.2</v>
      </c>
      <c r="E855" s="23">
        <f t="shared" si="83"/>
        <v>174.4</v>
      </c>
      <c r="F855" s="23">
        <f t="shared" si="83"/>
        <v>0</v>
      </c>
      <c r="G855" s="94"/>
      <c r="H855" s="106"/>
    </row>
    <row r="856" spans="1:8" s="4" customFormat="1" ht="27.75" customHeight="1" thickBot="1">
      <c r="A856" s="101"/>
      <c r="B856" s="104"/>
      <c r="C856" s="24" t="s">
        <v>16</v>
      </c>
      <c r="D856" s="25">
        <f t="shared" si="83"/>
        <v>0</v>
      </c>
      <c r="E856" s="25">
        <f t="shared" si="83"/>
        <v>0</v>
      </c>
      <c r="F856" s="25">
        <f t="shared" si="83"/>
        <v>0</v>
      </c>
      <c r="G856" s="95"/>
      <c r="H856" s="107"/>
    </row>
    <row r="857" spans="1:8" s="5" customFormat="1" ht="12.75">
      <c r="A857" s="87" t="s">
        <v>67</v>
      </c>
      <c r="B857" s="90" t="s">
        <v>252</v>
      </c>
      <c r="C857" s="26" t="s">
        <v>13</v>
      </c>
      <c r="D857" s="27">
        <v>0</v>
      </c>
      <c r="E857" s="27">
        <v>0</v>
      </c>
      <c r="F857" s="27">
        <v>0</v>
      </c>
      <c r="G857" s="93">
        <f>SUM(F857:F860)/SUM(D857:D860)</f>
        <v>0</v>
      </c>
      <c r="H857" s="96"/>
    </row>
    <row r="858" spans="1:8" s="5" customFormat="1" ht="12.75">
      <c r="A858" s="88"/>
      <c r="B858" s="91"/>
      <c r="C858" s="28" t="s">
        <v>14</v>
      </c>
      <c r="D858" s="29">
        <v>499.9</v>
      </c>
      <c r="E858" s="29">
        <v>499.9</v>
      </c>
      <c r="F858" s="29">
        <v>0</v>
      </c>
      <c r="G858" s="94"/>
      <c r="H858" s="97"/>
    </row>
    <row r="859" spans="1:8" s="5" customFormat="1" ht="12.75">
      <c r="A859" s="88"/>
      <c r="B859" s="91"/>
      <c r="C859" s="28" t="s">
        <v>15</v>
      </c>
      <c r="D859" s="29">
        <v>710.2</v>
      </c>
      <c r="E859" s="29">
        <v>174.4</v>
      </c>
      <c r="F859" s="29">
        <v>0</v>
      </c>
      <c r="G859" s="94"/>
      <c r="H859" s="97"/>
    </row>
    <row r="860" spans="1:8" s="5" customFormat="1" ht="24.75" customHeight="1" thickBot="1">
      <c r="A860" s="89"/>
      <c r="B860" s="92"/>
      <c r="C860" s="30" t="s">
        <v>16</v>
      </c>
      <c r="D860" s="31">
        <v>0</v>
      </c>
      <c r="E860" s="31">
        <v>0</v>
      </c>
      <c r="F860" s="31">
        <v>0</v>
      </c>
      <c r="G860" s="95"/>
      <c r="H860" s="98"/>
    </row>
    <row r="861" spans="1:8" s="4" customFormat="1" ht="12.75">
      <c r="A861" s="99" t="s">
        <v>69</v>
      </c>
      <c r="B861" s="102" t="s">
        <v>253</v>
      </c>
      <c r="C861" s="20" t="s">
        <v>13</v>
      </c>
      <c r="D861" s="21">
        <f aca="true" t="shared" si="84" ref="D861:F864">D865</f>
        <v>0</v>
      </c>
      <c r="E861" s="21">
        <f t="shared" si="84"/>
        <v>0</v>
      </c>
      <c r="F861" s="21">
        <f t="shared" si="84"/>
        <v>0</v>
      </c>
      <c r="G861" s="93">
        <v>0</v>
      </c>
      <c r="H861" s="105"/>
    </row>
    <row r="862" spans="1:8" s="4" customFormat="1" ht="12.75">
      <c r="A862" s="100"/>
      <c r="B862" s="103"/>
      <c r="C862" s="22" t="s">
        <v>14</v>
      </c>
      <c r="D862" s="23">
        <f t="shared" si="84"/>
        <v>0</v>
      </c>
      <c r="E862" s="23">
        <f t="shared" si="84"/>
        <v>0</v>
      </c>
      <c r="F862" s="23">
        <f t="shared" si="84"/>
        <v>0</v>
      </c>
      <c r="G862" s="94"/>
      <c r="H862" s="106"/>
    </row>
    <row r="863" spans="1:8" s="4" customFormat="1" ht="12.75">
      <c r="A863" s="100"/>
      <c r="B863" s="103"/>
      <c r="C863" s="22" t="s">
        <v>15</v>
      </c>
      <c r="D863" s="23">
        <v>0</v>
      </c>
      <c r="E863" s="23">
        <f t="shared" si="84"/>
        <v>0</v>
      </c>
      <c r="F863" s="23">
        <f t="shared" si="84"/>
        <v>0</v>
      </c>
      <c r="G863" s="94"/>
      <c r="H863" s="106"/>
    </row>
    <row r="864" spans="1:8" s="4" customFormat="1" ht="35.25" customHeight="1" thickBot="1">
      <c r="A864" s="101"/>
      <c r="B864" s="104"/>
      <c r="C864" s="24" t="s">
        <v>16</v>
      </c>
      <c r="D864" s="25">
        <f t="shared" si="84"/>
        <v>0</v>
      </c>
      <c r="E864" s="25">
        <f t="shared" si="84"/>
        <v>0</v>
      </c>
      <c r="F864" s="25">
        <f t="shared" si="84"/>
        <v>0</v>
      </c>
      <c r="G864" s="95"/>
      <c r="H864" s="107"/>
    </row>
    <row r="865" spans="1:8" s="5" customFormat="1" ht="12.75">
      <c r="A865" s="87" t="s">
        <v>131</v>
      </c>
      <c r="B865" s="90" t="s">
        <v>254</v>
      </c>
      <c r="C865" s="26" t="s">
        <v>13</v>
      </c>
      <c r="D865" s="27">
        <v>0</v>
      </c>
      <c r="E865" s="27">
        <v>0</v>
      </c>
      <c r="F865" s="27">
        <v>0</v>
      </c>
      <c r="G865" s="93">
        <v>0</v>
      </c>
      <c r="H865" s="96"/>
    </row>
    <row r="866" spans="1:8" s="5" customFormat="1" ht="12.75">
      <c r="A866" s="88"/>
      <c r="B866" s="91"/>
      <c r="C866" s="28" t="s">
        <v>14</v>
      </c>
      <c r="D866" s="29">
        <v>0</v>
      </c>
      <c r="E866" s="29">
        <v>0</v>
      </c>
      <c r="F866" s="29">
        <v>0</v>
      </c>
      <c r="G866" s="94"/>
      <c r="H866" s="97"/>
    </row>
    <row r="867" spans="1:8" s="5" customFormat="1" ht="12.75">
      <c r="A867" s="88"/>
      <c r="B867" s="91"/>
      <c r="C867" s="28" t="s">
        <v>15</v>
      </c>
      <c r="D867" s="29">
        <v>0</v>
      </c>
      <c r="E867" s="29">
        <v>0</v>
      </c>
      <c r="F867" s="29">
        <v>0</v>
      </c>
      <c r="G867" s="94"/>
      <c r="H867" s="97"/>
    </row>
    <row r="868" spans="1:8" s="5" customFormat="1" ht="37.5" customHeight="1" thickBot="1">
      <c r="A868" s="89"/>
      <c r="B868" s="92"/>
      <c r="C868" s="30" t="s">
        <v>16</v>
      </c>
      <c r="D868" s="31">
        <v>0</v>
      </c>
      <c r="E868" s="31">
        <v>0</v>
      </c>
      <c r="F868" s="31">
        <v>0</v>
      </c>
      <c r="G868" s="95"/>
      <c r="H868" s="98"/>
    </row>
    <row r="869" spans="1:8" ht="13.5" thickBot="1">
      <c r="A869" s="108" t="s">
        <v>71</v>
      </c>
      <c r="B869" s="111" t="s">
        <v>24</v>
      </c>
      <c r="C869" s="34" t="s">
        <v>13</v>
      </c>
      <c r="D869" s="35">
        <f aca="true" t="shared" si="85" ref="D869:F870">D853</f>
        <v>0</v>
      </c>
      <c r="E869" s="35">
        <f t="shared" si="85"/>
        <v>0</v>
      </c>
      <c r="F869" s="35">
        <f t="shared" si="85"/>
        <v>0</v>
      </c>
      <c r="G869" s="114">
        <f>SUM(F869:F872)/SUM(D869:D872)</f>
        <v>0</v>
      </c>
      <c r="H869" s="117"/>
    </row>
    <row r="870" spans="1:8" ht="13.5" thickBot="1">
      <c r="A870" s="109"/>
      <c r="B870" s="112"/>
      <c r="C870" s="36" t="s">
        <v>14</v>
      </c>
      <c r="D870" s="35">
        <f>D854</f>
        <v>499.9</v>
      </c>
      <c r="E870" s="35">
        <f t="shared" si="85"/>
        <v>499.9</v>
      </c>
      <c r="F870" s="35">
        <f t="shared" si="85"/>
        <v>0</v>
      </c>
      <c r="G870" s="115"/>
      <c r="H870" s="118"/>
    </row>
    <row r="871" spans="1:8" ht="13.5" thickBot="1">
      <c r="A871" s="109"/>
      <c r="B871" s="112"/>
      <c r="C871" s="36" t="s">
        <v>15</v>
      </c>
      <c r="D871" s="35">
        <f>D855+D863</f>
        <v>710.2</v>
      </c>
      <c r="E871" s="35">
        <f>E855+E863</f>
        <v>174.4</v>
      </c>
      <c r="F871" s="35">
        <f>F855+F863</f>
        <v>0</v>
      </c>
      <c r="G871" s="115"/>
      <c r="H871" s="118"/>
    </row>
    <row r="872" spans="1:8" ht="13.5" thickBot="1">
      <c r="A872" s="110"/>
      <c r="B872" s="113"/>
      <c r="C872" s="37" t="s">
        <v>16</v>
      </c>
      <c r="D872" s="35">
        <f>D856</f>
        <v>0</v>
      </c>
      <c r="E872" s="35">
        <f>E856</f>
        <v>0</v>
      </c>
      <c r="F872" s="35">
        <f>F856</f>
        <v>0</v>
      </c>
      <c r="G872" s="116"/>
      <c r="H872" s="119"/>
    </row>
    <row r="873" spans="1:8" ht="12.75">
      <c r="A873" s="120" t="s">
        <v>72</v>
      </c>
      <c r="B873" s="123" t="s">
        <v>25</v>
      </c>
      <c r="C873" s="81" t="s">
        <v>13</v>
      </c>
      <c r="D873" s="82">
        <f>D810</f>
        <v>0</v>
      </c>
      <c r="E873" s="82">
        <f>E810</f>
        <v>0</v>
      </c>
      <c r="F873" s="82">
        <f>F810</f>
        <v>0</v>
      </c>
      <c r="G873" s="126">
        <f>SUM(F873:F876)/SUM(D873:D876)</f>
        <v>0.3680630618755108</v>
      </c>
      <c r="H873" s="129"/>
    </row>
    <row r="874" spans="1:8" ht="12.75">
      <c r="A874" s="121"/>
      <c r="B874" s="124"/>
      <c r="C874" s="83" t="s">
        <v>14</v>
      </c>
      <c r="D874" s="85">
        <f aca="true" t="shared" si="86" ref="D874:F875">D811+D824+D849+D870</f>
        <v>1062.5</v>
      </c>
      <c r="E874" s="85">
        <f t="shared" si="86"/>
        <v>760</v>
      </c>
      <c r="F874" s="85">
        <f t="shared" si="86"/>
        <v>260.1</v>
      </c>
      <c r="G874" s="127"/>
      <c r="H874" s="130"/>
    </row>
    <row r="875" spans="1:8" ht="12.75">
      <c r="A875" s="121"/>
      <c r="B875" s="124"/>
      <c r="C875" s="83" t="s">
        <v>15</v>
      </c>
      <c r="D875" s="85">
        <f t="shared" si="86"/>
        <v>2730.6</v>
      </c>
      <c r="E875" s="85">
        <f t="shared" si="86"/>
        <v>1348.3000000000002</v>
      </c>
      <c r="F875" s="85">
        <f t="shared" si="86"/>
        <v>1136</v>
      </c>
      <c r="G875" s="127"/>
      <c r="H875" s="130"/>
    </row>
    <row r="876" spans="1:8" ht="13.5" thickBot="1">
      <c r="A876" s="122"/>
      <c r="B876" s="125"/>
      <c r="C876" s="84" t="s">
        <v>16</v>
      </c>
      <c r="D876" s="86">
        <f>D813</f>
        <v>0</v>
      </c>
      <c r="E876" s="86">
        <f>E813</f>
        <v>0</v>
      </c>
      <c r="F876" s="86">
        <f>F813</f>
        <v>0</v>
      </c>
      <c r="G876" s="128"/>
      <c r="H876" s="131"/>
    </row>
    <row r="877" spans="1:8" ht="36" customHeight="1">
      <c r="A877" s="64" t="s">
        <v>1</v>
      </c>
      <c r="B877" s="65"/>
      <c r="C877" s="132" t="s">
        <v>300</v>
      </c>
      <c r="D877" s="132"/>
      <c r="E877" s="132"/>
      <c r="F877" s="132"/>
      <c r="G877" s="132"/>
      <c r="H877" s="133"/>
    </row>
    <row r="878" spans="1:8" ht="15">
      <c r="A878" s="66" t="s">
        <v>2</v>
      </c>
      <c r="B878" s="67"/>
      <c r="C878" s="68" t="s">
        <v>310</v>
      </c>
      <c r="D878" s="69"/>
      <c r="E878" s="69"/>
      <c r="F878" s="69"/>
      <c r="G878" s="70"/>
      <c r="H878" s="71"/>
    </row>
    <row r="879" spans="1:8" ht="23.25" customHeight="1" thickBot="1">
      <c r="A879" s="72" t="s">
        <v>3</v>
      </c>
      <c r="B879" s="73"/>
      <c r="C879" s="78" t="s">
        <v>202</v>
      </c>
      <c r="D879" s="79"/>
      <c r="E879" s="79"/>
      <c r="F879" s="75"/>
      <c r="G879" s="76"/>
      <c r="H879" s="80"/>
    </row>
    <row r="880" spans="1:8" ht="102.75" thickBot="1">
      <c r="A880" s="15" t="s">
        <v>4</v>
      </c>
      <c r="B880" s="16" t="s">
        <v>5</v>
      </c>
      <c r="C880" s="16" t="s">
        <v>6</v>
      </c>
      <c r="D880" s="17" t="s">
        <v>7</v>
      </c>
      <c r="E880" s="17" t="s">
        <v>8</v>
      </c>
      <c r="F880" s="17" t="s">
        <v>9</v>
      </c>
      <c r="G880" s="16" t="s">
        <v>10</v>
      </c>
      <c r="H880" s="18" t="s">
        <v>11</v>
      </c>
    </row>
    <row r="881" spans="1:8" ht="15.75" customHeight="1" thickBot="1">
      <c r="A881" s="134" t="s">
        <v>12</v>
      </c>
      <c r="B881" s="135"/>
      <c r="C881" s="135"/>
      <c r="D881" s="135"/>
      <c r="E881" s="135"/>
      <c r="F881" s="135"/>
      <c r="G881" s="135"/>
      <c r="H881" s="136"/>
    </row>
    <row r="882" spans="1:8" s="4" customFormat="1" ht="12.75">
      <c r="A882" s="99">
        <v>1</v>
      </c>
      <c r="B882" s="102" t="s">
        <v>26</v>
      </c>
      <c r="C882" s="20" t="s">
        <v>13</v>
      </c>
      <c r="D882" s="21">
        <f aca="true" t="shared" si="87" ref="D882:F883">D886+D890+D898</f>
        <v>0</v>
      </c>
      <c r="E882" s="21">
        <f t="shared" si="87"/>
        <v>0</v>
      </c>
      <c r="F882" s="21">
        <f t="shared" si="87"/>
        <v>0</v>
      </c>
      <c r="G882" s="93">
        <f>SUM(F882:F885)/SUM(D882:D885)</f>
        <v>0.08852812816373438</v>
      </c>
      <c r="H882" s="105"/>
    </row>
    <row r="883" spans="1:8" s="4" customFormat="1" ht="12.75">
      <c r="A883" s="100"/>
      <c r="B883" s="103"/>
      <c r="C883" s="22" t="s">
        <v>14</v>
      </c>
      <c r="D883" s="23">
        <f t="shared" si="87"/>
        <v>11154.5</v>
      </c>
      <c r="E883" s="23">
        <f t="shared" si="87"/>
        <v>0</v>
      </c>
      <c r="F883" s="23">
        <f t="shared" si="87"/>
        <v>0</v>
      </c>
      <c r="G883" s="94"/>
      <c r="H883" s="106"/>
    </row>
    <row r="884" spans="1:8" s="4" customFormat="1" ht="12.75">
      <c r="A884" s="100"/>
      <c r="B884" s="103"/>
      <c r="C884" s="22" t="s">
        <v>15</v>
      </c>
      <c r="D884" s="23">
        <f>D888+D892+D896+D900</f>
        <v>6388.0599999999995</v>
      </c>
      <c r="E884" s="23">
        <f>E888+E892+E896+E900</f>
        <v>1553.01</v>
      </c>
      <c r="F884" s="23">
        <f>F888+F892+F896+F900</f>
        <v>1553.01</v>
      </c>
      <c r="G884" s="94"/>
      <c r="H884" s="106"/>
    </row>
    <row r="885" spans="1:8" s="4" customFormat="1" ht="13.5" thickBot="1">
      <c r="A885" s="101"/>
      <c r="B885" s="104"/>
      <c r="C885" s="24" t="s">
        <v>16</v>
      </c>
      <c r="D885" s="25">
        <f>D889+D893+D901</f>
        <v>0</v>
      </c>
      <c r="E885" s="25">
        <f>E889+E893+E901</f>
        <v>0</v>
      </c>
      <c r="F885" s="25">
        <f>F889+F893+F901</f>
        <v>0</v>
      </c>
      <c r="G885" s="95"/>
      <c r="H885" s="107"/>
    </row>
    <row r="886" spans="1:8" s="5" customFormat="1" ht="12.75">
      <c r="A886" s="87" t="s">
        <v>17</v>
      </c>
      <c r="B886" s="90" t="s">
        <v>18</v>
      </c>
      <c r="C886" s="26" t="s">
        <v>13</v>
      </c>
      <c r="D886" s="27">
        <v>0</v>
      </c>
      <c r="E886" s="27">
        <v>0</v>
      </c>
      <c r="F886" s="27">
        <v>0</v>
      </c>
      <c r="G886" s="93">
        <f>SUM(F886:F889)/SUM(D886:D889)</f>
        <v>0</v>
      </c>
      <c r="H886" s="96"/>
    </row>
    <row r="887" spans="1:8" s="5" customFormat="1" ht="12.75">
      <c r="A887" s="88"/>
      <c r="B887" s="91"/>
      <c r="C887" s="28" t="s">
        <v>14</v>
      </c>
      <c r="D887" s="29">
        <v>0</v>
      </c>
      <c r="E887" s="29">
        <v>0</v>
      </c>
      <c r="F887" s="29">
        <v>0</v>
      </c>
      <c r="G887" s="94"/>
      <c r="H887" s="97"/>
    </row>
    <row r="888" spans="1:8" s="5" customFormat="1" ht="12.75">
      <c r="A888" s="88"/>
      <c r="B888" s="91"/>
      <c r="C888" s="28" t="s">
        <v>15</v>
      </c>
      <c r="D888" s="29">
        <v>2299.44</v>
      </c>
      <c r="E888" s="29">
        <v>0</v>
      </c>
      <c r="F888" s="29">
        <v>0</v>
      </c>
      <c r="G888" s="94"/>
      <c r="H888" s="97"/>
    </row>
    <row r="889" spans="1:8" s="5" customFormat="1" ht="13.5" thickBot="1">
      <c r="A889" s="89"/>
      <c r="B889" s="92"/>
      <c r="C889" s="30" t="s">
        <v>16</v>
      </c>
      <c r="D889" s="31">
        <v>0</v>
      </c>
      <c r="E889" s="31">
        <v>0</v>
      </c>
      <c r="F889" s="31">
        <v>0</v>
      </c>
      <c r="G889" s="95"/>
      <c r="H889" s="98"/>
    </row>
    <row r="890" spans="1:8" s="5" customFormat="1" ht="12.75">
      <c r="A890" s="87" t="s">
        <v>20</v>
      </c>
      <c r="B890" s="90" t="s">
        <v>264</v>
      </c>
      <c r="C890" s="26" t="s">
        <v>13</v>
      </c>
      <c r="D890" s="27">
        <v>0</v>
      </c>
      <c r="E890" s="27">
        <v>0</v>
      </c>
      <c r="F890" s="27">
        <v>0</v>
      </c>
      <c r="G890" s="93">
        <f>SUM(F890:F893)/SUM(D890:D893)</f>
        <v>0</v>
      </c>
      <c r="H890" s="96"/>
    </row>
    <row r="891" spans="1:8" s="5" customFormat="1" ht="12.75">
      <c r="A891" s="88"/>
      <c r="B891" s="91"/>
      <c r="C891" s="28" t="s">
        <v>14</v>
      </c>
      <c r="D891" s="29">
        <v>11154.5</v>
      </c>
      <c r="E891" s="29">
        <v>0</v>
      </c>
      <c r="F891" s="29">
        <v>0</v>
      </c>
      <c r="G891" s="94"/>
      <c r="H891" s="97"/>
    </row>
    <row r="892" spans="1:8" s="5" customFormat="1" ht="12.75">
      <c r="A892" s="88"/>
      <c r="B892" s="91"/>
      <c r="C892" s="28" t="s">
        <v>15</v>
      </c>
      <c r="D892" s="29">
        <v>1378.6</v>
      </c>
      <c r="E892" s="29">
        <v>0</v>
      </c>
      <c r="F892" s="29">
        <v>0</v>
      </c>
      <c r="G892" s="94"/>
      <c r="H892" s="97"/>
    </row>
    <row r="893" spans="1:8" s="5" customFormat="1" ht="13.5" thickBot="1">
      <c r="A893" s="89"/>
      <c r="B893" s="92"/>
      <c r="C893" s="30" t="s">
        <v>16</v>
      </c>
      <c r="D893" s="31">
        <v>0</v>
      </c>
      <c r="E893" s="31">
        <v>0</v>
      </c>
      <c r="F893" s="31">
        <v>0</v>
      </c>
      <c r="G893" s="95"/>
      <c r="H893" s="98"/>
    </row>
    <row r="894" spans="1:8" s="5" customFormat="1" ht="12.75">
      <c r="A894" s="87" t="s">
        <v>27</v>
      </c>
      <c r="B894" s="90" t="s">
        <v>265</v>
      </c>
      <c r="C894" s="26" t="s">
        <v>13</v>
      </c>
      <c r="D894" s="27">
        <v>0</v>
      </c>
      <c r="E894" s="27">
        <v>0</v>
      </c>
      <c r="F894" s="27">
        <v>0</v>
      </c>
      <c r="G894" s="93">
        <f>SUM(F894:F897)/SUM(D894:D897)</f>
        <v>0</v>
      </c>
      <c r="H894" s="96"/>
    </row>
    <row r="895" spans="1:8" s="5" customFormat="1" ht="12.75">
      <c r="A895" s="88"/>
      <c r="B895" s="91"/>
      <c r="C895" s="28" t="s">
        <v>14</v>
      </c>
      <c r="D895" s="29">
        <v>0</v>
      </c>
      <c r="E895" s="29">
        <v>0</v>
      </c>
      <c r="F895" s="29">
        <v>0</v>
      </c>
      <c r="G895" s="94"/>
      <c r="H895" s="97"/>
    </row>
    <row r="896" spans="1:8" s="5" customFormat="1" ht="12.75">
      <c r="A896" s="88"/>
      <c r="B896" s="91"/>
      <c r="C896" s="28" t="s">
        <v>15</v>
      </c>
      <c r="D896" s="29">
        <v>186.57</v>
      </c>
      <c r="E896" s="29">
        <v>0</v>
      </c>
      <c r="F896" s="29">
        <v>0</v>
      </c>
      <c r="G896" s="94"/>
      <c r="H896" s="97"/>
    </row>
    <row r="897" spans="1:8" s="5" customFormat="1" ht="13.5" thickBot="1">
      <c r="A897" s="89"/>
      <c r="B897" s="92"/>
      <c r="C897" s="30" t="s">
        <v>16</v>
      </c>
      <c r="D897" s="31">
        <v>0</v>
      </c>
      <c r="E897" s="31">
        <v>0</v>
      </c>
      <c r="F897" s="31">
        <v>0</v>
      </c>
      <c r="G897" s="95"/>
      <c r="H897" s="98"/>
    </row>
    <row r="898" spans="1:8" s="5" customFormat="1" ht="12.75">
      <c r="A898" s="87" t="s">
        <v>28</v>
      </c>
      <c r="B898" s="90" t="s">
        <v>266</v>
      </c>
      <c r="C898" s="26" t="s">
        <v>13</v>
      </c>
      <c r="D898" s="27">
        <v>0</v>
      </c>
      <c r="E898" s="27">
        <v>0</v>
      </c>
      <c r="F898" s="27">
        <v>0</v>
      </c>
      <c r="G898" s="93">
        <f>SUM(F898:F901)/SUM(D898:D901)</f>
        <v>0.6154312548296975</v>
      </c>
      <c r="H898" s="96"/>
    </row>
    <row r="899" spans="1:8" s="5" customFormat="1" ht="12.75">
      <c r="A899" s="88"/>
      <c r="B899" s="91"/>
      <c r="C899" s="28" t="s">
        <v>14</v>
      </c>
      <c r="D899" s="29">
        <v>0</v>
      </c>
      <c r="E899" s="29">
        <v>0</v>
      </c>
      <c r="F899" s="29">
        <v>0</v>
      </c>
      <c r="G899" s="94"/>
      <c r="H899" s="97"/>
    </row>
    <row r="900" spans="1:8" s="5" customFormat="1" ht="12.75">
      <c r="A900" s="88"/>
      <c r="B900" s="91"/>
      <c r="C900" s="28" t="s">
        <v>15</v>
      </c>
      <c r="D900" s="29">
        <v>2523.45</v>
      </c>
      <c r="E900" s="29">
        <v>1553.01</v>
      </c>
      <c r="F900" s="29">
        <v>1553.01</v>
      </c>
      <c r="G900" s="94"/>
      <c r="H900" s="97"/>
    </row>
    <row r="901" spans="1:8" s="5" customFormat="1" ht="51" customHeight="1" thickBot="1">
      <c r="A901" s="89"/>
      <c r="B901" s="92"/>
      <c r="C901" s="30" t="s">
        <v>16</v>
      </c>
      <c r="D901" s="31">
        <v>0</v>
      </c>
      <c r="E901" s="31">
        <v>0</v>
      </c>
      <c r="F901" s="31">
        <v>0</v>
      </c>
      <c r="G901" s="95"/>
      <c r="H901" s="98"/>
    </row>
    <row r="902" spans="1:8" s="4" customFormat="1" ht="12.75">
      <c r="A902" s="99" t="s">
        <v>29</v>
      </c>
      <c r="B902" s="102" t="s">
        <v>19</v>
      </c>
      <c r="C902" s="20" t="s">
        <v>13</v>
      </c>
      <c r="D902" s="21">
        <f aca="true" t="shared" si="88" ref="D902:F905">D906+D910+D914</f>
        <v>0</v>
      </c>
      <c r="E902" s="21">
        <f t="shared" si="88"/>
        <v>0</v>
      </c>
      <c r="F902" s="21">
        <f t="shared" si="88"/>
        <v>0</v>
      </c>
      <c r="G902" s="93">
        <f>SUM(F902:F905)/SUM(D902:D905)</f>
        <v>0.5963672670020352</v>
      </c>
      <c r="H902" s="105"/>
    </row>
    <row r="903" spans="1:8" s="4" customFormat="1" ht="12.75">
      <c r="A903" s="100"/>
      <c r="B903" s="103"/>
      <c r="C903" s="22" t="s">
        <v>14</v>
      </c>
      <c r="D903" s="23">
        <f t="shared" si="88"/>
        <v>0</v>
      </c>
      <c r="E903" s="23">
        <f t="shared" si="88"/>
        <v>0</v>
      </c>
      <c r="F903" s="23">
        <f t="shared" si="88"/>
        <v>0</v>
      </c>
      <c r="G903" s="94"/>
      <c r="H903" s="106"/>
    </row>
    <row r="904" spans="1:8" s="4" customFormat="1" ht="12.75">
      <c r="A904" s="100"/>
      <c r="B904" s="103"/>
      <c r="C904" s="22" t="s">
        <v>15</v>
      </c>
      <c r="D904" s="23">
        <f t="shared" si="88"/>
        <v>7812.3</v>
      </c>
      <c r="E904" s="23">
        <f t="shared" si="88"/>
        <v>4659</v>
      </c>
      <c r="F904" s="23">
        <f t="shared" si="88"/>
        <v>4659</v>
      </c>
      <c r="G904" s="94"/>
      <c r="H904" s="106"/>
    </row>
    <row r="905" spans="1:8" s="4" customFormat="1" ht="13.5" thickBot="1">
      <c r="A905" s="101"/>
      <c r="B905" s="104"/>
      <c r="C905" s="24" t="s">
        <v>16</v>
      </c>
      <c r="D905" s="25">
        <f t="shared" si="88"/>
        <v>0</v>
      </c>
      <c r="E905" s="25">
        <f t="shared" si="88"/>
        <v>0</v>
      </c>
      <c r="F905" s="25">
        <f t="shared" si="88"/>
        <v>0</v>
      </c>
      <c r="G905" s="95"/>
      <c r="H905" s="107"/>
    </row>
    <row r="906" spans="1:8" ht="30" customHeight="1">
      <c r="A906" s="88" t="s">
        <v>30</v>
      </c>
      <c r="B906" s="91" t="s">
        <v>21</v>
      </c>
      <c r="C906" s="32" t="s">
        <v>13</v>
      </c>
      <c r="D906" s="33">
        <v>0</v>
      </c>
      <c r="E906" s="33">
        <v>0</v>
      </c>
      <c r="F906" s="33">
        <v>0</v>
      </c>
      <c r="G906" s="93">
        <f>SUM(F906:F909)/SUM(D906:D909)</f>
        <v>0.6109015511677135</v>
      </c>
      <c r="H906" s="96"/>
    </row>
    <row r="907" spans="1:8" ht="25.5" customHeight="1">
      <c r="A907" s="88"/>
      <c r="B907" s="91"/>
      <c r="C907" s="28" t="s">
        <v>14</v>
      </c>
      <c r="D907" s="29">
        <v>0</v>
      </c>
      <c r="E907" s="29">
        <v>0</v>
      </c>
      <c r="F907" s="29">
        <v>0</v>
      </c>
      <c r="G907" s="94"/>
      <c r="H907" s="97"/>
    </row>
    <row r="908" spans="1:8" ht="26.25" customHeight="1">
      <c r="A908" s="88"/>
      <c r="B908" s="91"/>
      <c r="C908" s="28" t="s">
        <v>15</v>
      </c>
      <c r="D908" s="29">
        <v>5763.4</v>
      </c>
      <c r="E908" s="29">
        <v>3520.87</v>
      </c>
      <c r="F908" s="29">
        <v>3520.87</v>
      </c>
      <c r="G908" s="94"/>
      <c r="H908" s="97"/>
    </row>
    <row r="909" spans="1:8" ht="32.25" customHeight="1" thickBot="1">
      <c r="A909" s="89"/>
      <c r="B909" s="92"/>
      <c r="C909" s="30" t="s">
        <v>16</v>
      </c>
      <c r="D909" s="31">
        <v>0</v>
      </c>
      <c r="E909" s="31">
        <v>0</v>
      </c>
      <c r="F909" s="31">
        <v>0</v>
      </c>
      <c r="G909" s="95"/>
      <c r="H909" s="98"/>
    </row>
    <row r="910" spans="1:8" ht="12.75">
      <c r="A910" s="87" t="s">
        <v>31</v>
      </c>
      <c r="B910" s="90" t="s">
        <v>23</v>
      </c>
      <c r="C910" s="26" t="s">
        <v>13</v>
      </c>
      <c r="D910" s="27">
        <v>0</v>
      </c>
      <c r="E910" s="27">
        <v>0</v>
      </c>
      <c r="F910" s="27">
        <v>0</v>
      </c>
      <c r="G910" s="93">
        <f>SUM(F910:F913)/SUM(D910:D913)</f>
        <v>0.5456006768189509</v>
      </c>
      <c r="H910" s="96"/>
    </row>
    <row r="911" spans="1:8" ht="12.75">
      <c r="A911" s="88"/>
      <c r="B911" s="91"/>
      <c r="C911" s="28" t="s">
        <v>14</v>
      </c>
      <c r="D911" s="29">
        <v>0</v>
      </c>
      <c r="E911" s="29">
        <v>0</v>
      </c>
      <c r="F911" s="29">
        <v>0</v>
      </c>
      <c r="G911" s="94"/>
      <c r="H911" s="97"/>
    </row>
    <row r="912" spans="1:8" ht="12.75">
      <c r="A912" s="88"/>
      <c r="B912" s="91"/>
      <c r="C912" s="28" t="s">
        <v>15</v>
      </c>
      <c r="D912" s="29">
        <v>945.6</v>
      </c>
      <c r="E912" s="29">
        <v>515.92</v>
      </c>
      <c r="F912" s="29">
        <v>515.92</v>
      </c>
      <c r="G912" s="94"/>
      <c r="H912" s="97"/>
    </row>
    <row r="913" spans="1:8" ht="12.75" customHeight="1" thickBot="1">
      <c r="A913" s="89"/>
      <c r="B913" s="92"/>
      <c r="C913" s="30" t="s">
        <v>16</v>
      </c>
      <c r="D913" s="31">
        <v>0</v>
      </c>
      <c r="E913" s="31">
        <v>0</v>
      </c>
      <c r="F913" s="31">
        <v>0</v>
      </c>
      <c r="G913" s="95"/>
      <c r="H913" s="98"/>
    </row>
    <row r="914" spans="1:8" ht="12.75">
      <c r="A914" s="87" t="s">
        <v>32</v>
      </c>
      <c r="B914" s="90" t="s">
        <v>22</v>
      </c>
      <c r="C914" s="26" t="s">
        <v>13</v>
      </c>
      <c r="D914" s="27">
        <v>0</v>
      </c>
      <c r="E914" s="27">
        <v>0</v>
      </c>
      <c r="F914" s="27">
        <v>0</v>
      </c>
      <c r="G914" s="93">
        <f>SUM(F914:F917)/SUM(D914:D917)</f>
        <v>0.5639535937641621</v>
      </c>
      <c r="H914" s="96"/>
    </row>
    <row r="915" spans="1:8" ht="12.75">
      <c r="A915" s="88"/>
      <c r="B915" s="91"/>
      <c r="C915" s="28" t="s">
        <v>14</v>
      </c>
      <c r="D915" s="29">
        <v>0</v>
      </c>
      <c r="E915" s="29">
        <v>0</v>
      </c>
      <c r="F915" s="29">
        <v>0</v>
      </c>
      <c r="G915" s="94"/>
      <c r="H915" s="97"/>
    </row>
    <row r="916" spans="1:8" ht="12.75">
      <c r="A916" s="88"/>
      <c r="B916" s="91"/>
      <c r="C916" s="28" t="s">
        <v>15</v>
      </c>
      <c r="D916" s="29">
        <v>1103.3</v>
      </c>
      <c r="E916" s="29">
        <v>622.21</v>
      </c>
      <c r="F916" s="29">
        <v>622.21</v>
      </c>
      <c r="G916" s="94"/>
      <c r="H916" s="97"/>
    </row>
    <row r="917" spans="1:8" ht="13.5" thickBot="1">
      <c r="A917" s="89"/>
      <c r="B917" s="92"/>
      <c r="C917" s="30" t="s">
        <v>16</v>
      </c>
      <c r="D917" s="31">
        <v>0</v>
      </c>
      <c r="E917" s="31">
        <v>0</v>
      </c>
      <c r="F917" s="31">
        <v>0</v>
      </c>
      <c r="G917" s="95"/>
      <c r="H917" s="98"/>
    </row>
    <row r="918" spans="1:8" ht="13.5" thickBot="1">
      <c r="A918" s="108" t="s">
        <v>33</v>
      </c>
      <c r="B918" s="111" t="s">
        <v>24</v>
      </c>
      <c r="C918" s="34" t="s">
        <v>13</v>
      </c>
      <c r="D918" s="35">
        <f aca="true" t="shared" si="89" ref="D918:F921">D882+D902</f>
        <v>0</v>
      </c>
      <c r="E918" s="35">
        <f t="shared" si="89"/>
        <v>0</v>
      </c>
      <c r="F918" s="35">
        <f t="shared" si="89"/>
        <v>0</v>
      </c>
      <c r="G918" s="114">
        <f>SUM(F918:F921)/SUM(D918:D921)</f>
        <v>0.24500273320381183</v>
      </c>
      <c r="H918" s="117"/>
    </row>
    <row r="919" spans="1:8" ht="13.5" thickBot="1">
      <c r="A919" s="109"/>
      <c r="B919" s="112"/>
      <c r="C919" s="36" t="s">
        <v>14</v>
      </c>
      <c r="D919" s="35">
        <f t="shared" si="89"/>
        <v>11154.5</v>
      </c>
      <c r="E919" s="35">
        <f t="shared" si="89"/>
        <v>0</v>
      </c>
      <c r="F919" s="35">
        <f t="shared" si="89"/>
        <v>0</v>
      </c>
      <c r="G919" s="115"/>
      <c r="H919" s="118"/>
    </row>
    <row r="920" spans="1:8" ht="13.5" thickBot="1">
      <c r="A920" s="109"/>
      <c r="B920" s="112"/>
      <c r="C920" s="36" t="s">
        <v>15</v>
      </c>
      <c r="D920" s="35">
        <f t="shared" si="89"/>
        <v>14200.36</v>
      </c>
      <c r="E920" s="35">
        <f t="shared" si="89"/>
        <v>6212.01</v>
      </c>
      <c r="F920" s="35">
        <f t="shared" si="89"/>
        <v>6212.01</v>
      </c>
      <c r="G920" s="115"/>
      <c r="H920" s="118"/>
    </row>
    <row r="921" spans="1:8" ht="13.5" thickBot="1">
      <c r="A921" s="110"/>
      <c r="B921" s="113"/>
      <c r="C921" s="37" t="s">
        <v>16</v>
      </c>
      <c r="D921" s="35">
        <f t="shared" si="89"/>
        <v>0</v>
      </c>
      <c r="E921" s="35">
        <f t="shared" si="89"/>
        <v>0</v>
      </c>
      <c r="F921" s="35">
        <f t="shared" si="89"/>
        <v>0</v>
      </c>
      <c r="G921" s="116"/>
      <c r="H921" s="119"/>
    </row>
    <row r="922" spans="1:8" ht="15.75" customHeight="1" thickBot="1">
      <c r="A922" s="134" t="s">
        <v>267</v>
      </c>
      <c r="B922" s="135"/>
      <c r="C922" s="135"/>
      <c r="D922" s="135"/>
      <c r="E922" s="135"/>
      <c r="F922" s="135"/>
      <c r="G922" s="135"/>
      <c r="H922" s="136"/>
    </row>
    <row r="923" spans="1:8" s="4" customFormat="1" ht="12.75">
      <c r="A923" s="99" t="s">
        <v>50</v>
      </c>
      <c r="B923" s="102" t="s">
        <v>268</v>
      </c>
      <c r="C923" s="20" t="s">
        <v>13</v>
      </c>
      <c r="D923" s="21">
        <v>0</v>
      </c>
      <c r="E923" s="21">
        <v>0</v>
      </c>
      <c r="F923" s="21">
        <v>0</v>
      </c>
      <c r="G923" s="93">
        <f>SUM(F923:F926)/SUM(D923:D926)</f>
        <v>0.36982387860203636</v>
      </c>
      <c r="H923" s="105"/>
    </row>
    <row r="924" spans="1:8" s="4" customFormat="1" ht="12.75">
      <c r="A924" s="100"/>
      <c r="B924" s="103"/>
      <c r="C924" s="22" t="s">
        <v>14</v>
      </c>
      <c r="D924" s="23">
        <v>0</v>
      </c>
      <c r="E924" s="23">
        <v>0</v>
      </c>
      <c r="F924" s="23">
        <v>0</v>
      </c>
      <c r="G924" s="94"/>
      <c r="H924" s="106"/>
    </row>
    <row r="925" spans="1:8" s="4" customFormat="1" ht="12.75">
      <c r="A925" s="100"/>
      <c r="B925" s="103"/>
      <c r="C925" s="22" t="s">
        <v>15</v>
      </c>
      <c r="D925" s="23">
        <f>D929+D933</f>
        <v>25437</v>
      </c>
      <c r="E925" s="23">
        <f>E929+E933</f>
        <v>9407.21</v>
      </c>
      <c r="F925" s="23">
        <f>F929+F933</f>
        <v>9407.21</v>
      </c>
      <c r="G925" s="94"/>
      <c r="H925" s="106"/>
    </row>
    <row r="926" spans="1:8" s="4" customFormat="1" ht="13.5" thickBot="1">
      <c r="A926" s="101"/>
      <c r="B926" s="104"/>
      <c r="C926" s="24" t="s">
        <v>16</v>
      </c>
      <c r="D926" s="25">
        <v>0</v>
      </c>
      <c r="E926" s="25">
        <v>0</v>
      </c>
      <c r="F926" s="25">
        <v>0</v>
      </c>
      <c r="G926" s="95"/>
      <c r="H926" s="107"/>
    </row>
    <row r="927" spans="1:8" ht="12.75">
      <c r="A927" s="87" t="s">
        <v>53</v>
      </c>
      <c r="B927" s="90" t="s">
        <v>269</v>
      </c>
      <c r="C927" s="26" t="s">
        <v>13</v>
      </c>
      <c r="D927" s="27">
        <v>0</v>
      </c>
      <c r="E927" s="27">
        <v>0</v>
      </c>
      <c r="F927" s="27">
        <v>0</v>
      </c>
      <c r="G927" s="93">
        <f>SUM(F927:F930)/SUM(D927:D930)</f>
        <v>0.3606295324360168</v>
      </c>
      <c r="H927" s="96"/>
    </row>
    <row r="928" spans="1:8" ht="12.75">
      <c r="A928" s="88"/>
      <c r="B928" s="91"/>
      <c r="C928" s="28" t="s">
        <v>14</v>
      </c>
      <c r="D928" s="29">
        <v>0</v>
      </c>
      <c r="E928" s="29">
        <v>0</v>
      </c>
      <c r="F928" s="29">
        <v>0</v>
      </c>
      <c r="G928" s="94"/>
      <c r="H928" s="97"/>
    </row>
    <row r="929" spans="1:8" ht="12.75">
      <c r="A929" s="88"/>
      <c r="B929" s="91"/>
      <c r="C929" s="28" t="s">
        <v>15</v>
      </c>
      <c r="D929" s="29">
        <v>21263.4</v>
      </c>
      <c r="E929" s="29">
        <v>7668.21</v>
      </c>
      <c r="F929" s="29">
        <v>7668.21</v>
      </c>
      <c r="G929" s="94"/>
      <c r="H929" s="97"/>
    </row>
    <row r="930" spans="1:8" ht="30" customHeight="1" thickBot="1">
      <c r="A930" s="89"/>
      <c r="B930" s="92"/>
      <c r="C930" s="30" t="s">
        <v>16</v>
      </c>
      <c r="D930" s="31">
        <v>0</v>
      </c>
      <c r="E930" s="31">
        <v>0</v>
      </c>
      <c r="F930" s="31">
        <v>0</v>
      </c>
      <c r="G930" s="95"/>
      <c r="H930" s="98"/>
    </row>
    <row r="931" spans="1:8" ht="12.75">
      <c r="A931" s="87" t="s">
        <v>54</v>
      </c>
      <c r="B931" s="90" t="s">
        <v>270</v>
      </c>
      <c r="C931" s="26" t="s">
        <v>13</v>
      </c>
      <c r="D931" s="27">
        <v>0</v>
      </c>
      <c r="E931" s="27">
        <v>0</v>
      </c>
      <c r="F931" s="27">
        <v>0</v>
      </c>
      <c r="G931" s="93">
        <f>SUM(F931:F934)/SUM(D931:D934)</f>
        <v>0.41666666666666663</v>
      </c>
      <c r="H931" s="96"/>
    </row>
    <row r="932" spans="1:8" ht="12.75">
      <c r="A932" s="88"/>
      <c r="B932" s="91"/>
      <c r="C932" s="28" t="s">
        <v>14</v>
      </c>
      <c r="D932" s="29">
        <v>0</v>
      </c>
      <c r="E932" s="29">
        <v>0</v>
      </c>
      <c r="F932" s="29">
        <v>0</v>
      </c>
      <c r="G932" s="94"/>
      <c r="H932" s="97"/>
    </row>
    <row r="933" spans="1:8" ht="12.75">
      <c r="A933" s="88"/>
      <c r="B933" s="91"/>
      <c r="C933" s="28" t="s">
        <v>15</v>
      </c>
      <c r="D933" s="29">
        <v>4173.6</v>
      </c>
      <c r="E933" s="29">
        <v>1739</v>
      </c>
      <c r="F933" s="29">
        <v>1739</v>
      </c>
      <c r="G933" s="94"/>
      <c r="H933" s="97"/>
    </row>
    <row r="934" spans="1:8" ht="46.5" customHeight="1" thickBot="1">
      <c r="A934" s="89"/>
      <c r="B934" s="92"/>
      <c r="C934" s="30" t="s">
        <v>16</v>
      </c>
      <c r="D934" s="31">
        <v>0</v>
      </c>
      <c r="E934" s="31">
        <v>0</v>
      </c>
      <c r="F934" s="31">
        <v>0</v>
      </c>
      <c r="G934" s="95"/>
      <c r="H934" s="98"/>
    </row>
    <row r="935" spans="1:8" ht="13.5" thickBot="1">
      <c r="A935" s="108" t="s">
        <v>63</v>
      </c>
      <c r="B935" s="111" t="s">
        <v>24</v>
      </c>
      <c r="C935" s="34" t="s">
        <v>13</v>
      </c>
      <c r="D935" s="35">
        <v>0</v>
      </c>
      <c r="E935" s="35">
        <v>0</v>
      </c>
      <c r="F935" s="35">
        <v>0</v>
      </c>
      <c r="G935" s="114">
        <f>SUM(F935:F938)/SUM(D935:D938)</f>
        <v>0.36982387860203636</v>
      </c>
      <c r="H935" s="117"/>
    </row>
    <row r="936" spans="1:8" ht="13.5" thickBot="1">
      <c r="A936" s="109"/>
      <c r="B936" s="112"/>
      <c r="C936" s="36" t="s">
        <v>14</v>
      </c>
      <c r="D936" s="35">
        <v>0</v>
      </c>
      <c r="E936" s="35">
        <v>0</v>
      </c>
      <c r="F936" s="35">
        <v>0</v>
      </c>
      <c r="G936" s="115"/>
      <c r="H936" s="118"/>
    </row>
    <row r="937" spans="1:8" ht="13.5" thickBot="1">
      <c r="A937" s="109"/>
      <c r="B937" s="112"/>
      <c r="C937" s="36" t="s">
        <v>15</v>
      </c>
      <c r="D937" s="35">
        <f>D925</f>
        <v>25437</v>
      </c>
      <c r="E937" s="35">
        <f>E925</f>
        <v>9407.21</v>
      </c>
      <c r="F937" s="35">
        <f>F925</f>
        <v>9407.21</v>
      </c>
      <c r="G937" s="115"/>
      <c r="H937" s="118"/>
    </row>
    <row r="938" spans="1:8" ht="13.5" thickBot="1">
      <c r="A938" s="110"/>
      <c r="B938" s="113"/>
      <c r="C938" s="37" t="s">
        <v>16</v>
      </c>
      <c r="D938" s="35">
        <f>D906+D922</f>
        <v>0</v>
      </c>
      <c r="E938" s="35">
        <f>E906+E922</f>
        <v>0</v>
      </c>
      <c r="F938" s="35">
        <f>F906+F922</f>
        <v>0</v>
      </c>
      <c r="G938" s="116"/>
      <c r="H938" s="119"/>
    </row>
    <row r="939" spans="1:8" ht="12.75">
      <c r="A939" s="120" t="s">
        <v>65</v>
      </c>
      <c r="B939" s="123" t="s">
        <v>25</v>
      </c>
      <c r="C939" s="81" t="s">
        <v>13</v>
      </c>
      <c r="D939" s="82">
        <f>D935</f>
        <v>0</v>
      </c>
      <c r="E939" s="82">
        <f>E935</f>
        <v>0</v>
      </c>
      <c r="F939" s="82">
        <f>F935</f>
        <v>0</v>
      </c>
      <c r="G939" s="126">
        <f>SUM(F939:F942)/SUM(D939:D942)</f>
        <v>0.30751423554876706</v>
      </c>
      <c r="H939" s="129"/>
    </row>
    <row r="940" spans="1:8" ht="12.75">
      <c r="A940" s="121"/>
      <c r="B940" s="124"/>
      <c r="C940" s="83" t="s">
        <v>14</v>
      </c>
      <c r="D940" s="85">
        <f aca="true" t="shared" si="90" ref="D940:F941">D919+D936</f>
        <v>11154.5</v>
      </c>
      <c r="E940" s="85">
        <f t="shared" si="90"/>
        <v>0</v>
      </c>
      <c r="F940" s="85">
        <f t="shared" si="90"/>
        <v>0</v>
      </c>
      <c r="G940" s="127"/>
      <c r="H940" s="130"/>
    </row>
    <row r="941" spans="1:8" ht="12.75">
      <c r="A941" s="121"/>
      <c r="B941" s="124"/>
      <c r="C941" s="83" t="s">
        <v>15</v>
      </c>
      <c r="D941" s="85">
        <f t="shared" si="90"/>
        <v>39637.36</v>
      </c>
      <c r="E941" s="85">
        <f t="shared" si="90"/>
        <v>15619.22</v>
      </c>
      <c r="F941" s="85">
        <f t="shared" si="90"/>
        <v>15619.22</v>
      </c>
      <c r="G941" s="127"/>
      <c r="H941" s="130"/>
    </row>
    <row r="942" spans="1:8" ht="13.5" thickBot="1">
      <c r="A942" s="122"/>
      <c r="B942" s="125"/>
      <c r="C942" s="84" t="s">
        <v>16</v>
      </c>
      <c r="D942" s="86">
        <f>D938+D921</f>
        <v>0</v>
      </c>
      <c r="E942" s="86">
        <f>E938+E921</f>
        <v>0</v>
      </c>
      <c r="F942" s="86">
        <f>F938+F921</f>
        <v>0</v>
      </c>
      <c r="G942" s="128"/>
      <c r="H942" s="131"/>
    </row>
    <row r="943" spans="1:8" ht="28.5">
      <c r="A943" s="137"/>
      <c r="B943" s="140" t="s">
        <v>198</v>
      </c>
      <c r="C943" s="9" t="s">
        <v>13</v>
      </c>
      <c r="D943" s="10">
        <f aca="true" t="shared" si="91" ref="D943:F945">D22+D55+D350+D428+D547+D624+D670+D744+D785+D873+D939</f>
        <v>394.16</v>
      </c>
      <c r="E943" s="10">
        <f t="shared" si="91"/>
        <v>257.53999999999996</v>
      </c>
      <c r="F943" s="10">
        <f t="shared" si="91"/>
        <v>257.53999999999996</v>
      </c>
      <c r="G943" s="143">
        <f>SUM(F943:F946)/SUM(D943:D946)</f>
        <v>0.42082993503509064</v>
      </c>
      <c r="H943" s="146"/>
    </row>
    <row r="944" spans="1:8" ht="14.25">
      <c r="A944" s="138"/>
      <c r="B944" s="141"/>
      <c r="C944" s="11" t="s">
        <v>14</v>
      </c>
      <c r="D944" s="12">
        <f t="shared" si="91"/>
        <v>1044560.94</v>
      </c>
      <c r="E944" s="12">
        <f t="shared" si="91"/>
        <v>456625.42000000004</v>
      </c>
      <c r="F944" s="12">
        <f t="shared" si="91"/>
        <v>444236.48</v>
      </c>
      <c r="G944" s="144"/>
      <c r="H944" s="147"/>
    </row>
    <row r="945" spans="1:8" ht="14.25">
      <c r="A945" s="138"/>
      <c r="B945" s="141"/>
      <c r="C945" s="11" t="s">
        <v>15</v>
      </c>
      <c r="D945" s="12">
        <f t="shared" si="91"/>
        <v>640496.3399999999</v>
      </c>
      <c r="E945" s="12">
        <f t="shared" si="91"/>
        <v>265006.69999999995</v>
      </c>
      <c r="F945" s="12">
        <f t="shared" si="91"/>
        <v>264794.39999999997</v>
      </c>
      <c r="G945" s="144"/>
      <c r="H945" s="147"/>
    </row>
    <row r="946" spans="1:8" ht="15" thickBot="1">
      <c r="A946" s="139"/>
      <c r="B946" s="142"/>
      <c r="C946" s="13" t="s">
        <v>16</v>
      </c>
      <c r="D946" s="14"/>
      <c r="E946" s="14"/>
      <c r="F946" s="14"/>
      <c r="G946" s="145"/>
      <c r="H946" s="148"/>
    </row>
    <row r="949" s="7" customFormat="1" ht="15.75"/>
  </sheetData>
  <sheetProtection/>
  <mergeCells count="913">
    <mergeCell ref="A26:B26"/>
    <mergeCell ref="A59:B59"/>
    <mergeCell ref="G226:G229"/>
    <mergeCell ref="H226:H229"/>
    <mergeCell ref="H230:H233"/>
    <mergeCell ref="A221:A224"/>
    <mergeCell ref="G197:G200"/>
    <mergeCell ref="H197:H200"/>
    <mergeCell ref="A230:A233"/>
    <mergeCell ref="B230:B233"/>
    <mergeCell ref="A922:H922"/>
    <mergeCell ref="A923:A926"/>
    <mergeCell ref="B923:B926"/>
    <mergeCell ref="G923:G926"/>
    <mergeCell ref="H923:H926"/>
    <mergeCell ref="B865:B868"/>
    <mergeCell ref="H873:H876"/>
    <mergeCell ref="H869:H872"/>
    <mergeCell ref="G865:G868"/>
    <mergeCell ref="H865:H868"/>
    <mergeCell ref="A254:A257"/>
    <mergeCell ref="B254:B257"/>
    <mergeCell ref="G254:G257"/>
    <mergeCell ref="A873:A876"/>
    <mergeCell ref="B873:B876"/>
    <mergeCell ref="G873:G876"/>
    <mergeCell ref="A865:A868"/>
    <mergeCell ref="A869:A872"/>
    <mergeCell ref="B869:B872"/>
    <mergeCell ref="G869:G872"/>
    <mergeCell ref="G230:G233"/>
    <mergeCell ref="G234:G237"/>
    <mergeCell ref="H234:H237"/>
    <mergeCell ref="A861:A864"/>
    <mergeCell ref="B861:B864"/>
    <mergeCell ref="G861:G864"/>
    <mergeCell ref="H861:H864"/>
    <mergeCell ref="A852:H852"/>
    <mergeCell ref="A853:A856"/>
    <mergeCell ref="B853:B856"/>
    <mergeCell ref="A96:A99"/>
    <mergeCell ref="B96:B99"/>
    <mergeCell ref="G96:G99"/>
    <mergeCell ref="H96:H99"/>
    <mergeCell ref="A234:A237"/>
    <mergeCell ref="B234:B237"/>
    <mergeCell ref="A209:A212"/>
    <mergeCell ref="B209:B212"/>
    <mergeCell ref="G209:G212"/>
    <mergeCell ref="H209:H212"/>
    <mergeCell ref="G853:G856"/>
    <mergeCell ref="H853:H856"/>
    <mergeCell ref="A857:A860"/>
    <mergeCell ref="B857:B860"/>
    <mergeCell ref="G857:G860"/>
    <mergeCell ref="H857:H860"/>
    <mergeCell ref="A836:A839"/>
    <mergeCell ref="B836:B839"/>
    <mergeCell ref="G836:G839"/>
    <mergeCell ref="H836:H839"/>
    <mergeCell ref="A848:A851"/>
    <mergeCell ref="B848:B851"/>
    <mergeCell ref="G848:G851"/>
    <mergeCell ref="H848:H851"/>
    <mergeCell ref="A840:A843"/>
    <mergeCell ref="B840:B843"/>
    <mergeCell ref="A827:H827"/>
    <mergeCell ref="A828:A831"/>
    <mergeCell ref="B828:B831"/>
    <mergeCell ref="G828:G831"/>
    <mergeCell ref="H828:H831"/>
    <mergeCell ref="A832:A835"/>
    <mergeCell ref="B832:B835"/>
    <mergeCell ref="G832:G835"/>
    <mergeCell ref="H832:H835"/>
    <mergeCell ref="A819:A822"/>
    <mergeCell ref="B819:B822"/>
    <mergeCell ref="G819:G822"/>
    <mergeCell ref="H819:H822"/>
    <mergeCell ref="A823:A826"/>
    <mergeCell ref="B823:B826"/>
    <mergeCell ref="G823:G826"/>
    <mergeCell ref="H823:H826"/>
    <mergeCell ref="A810:A813"/>
    <mergeCell ref="B810:B813"/>
    <mergeCell ref="G810:G813"/>
    <mergeCell ref="H810:H813"/>
    <mergeCell ref="A814:H814"/>
    <mergeCell ref="A815:A818"/>
    <mergeCell ref="B815:B818"/>
    <mergeCell ref="G815:G818"/>
    <mergeCell ref="H815:H818"/>
    <mergeCell ref="A802:A805"/>
    <mergeCell ref="B802:B805"/>
    <mergeCell ref="G802:G805"/>
    <mergeCell ref="H802:H805"/>
    <mergeCell ref="A806:A809"/>
    <mergeCell ref="B806:B809"/>
    <mergeCell ref="G806:G809"/>
    <mergeCell ref="H806:H809"/>
    <mergeCell ref="A794:A797"/>
    <mergeCell ref="B794:B797"/>
    <mergeCell ref="G794:G797"/>
    <mergeCell ref="H794:H797"/>
    <mergeCell ref="A798:A801"/>
    <mergeCell ref="B798:B801"/>
    <mergeCell ref="G798:G801"/>
    <mergeCell ref="H798:H801"/>
    <mergeCell ref="A744:A747"/>
    <mergeCell ref="B744:B747"/>
    <mergeCell ref="G744:G747"/>
    <mergeCell ref="H744:H747"/>
    <mergeCell ref="C789:H789"/>
    <mergeCell ref="A793:H793"/>
    <mergeCell ref="A781:A784"/>
    <mergeCell ref="B781:B784"/>
    <mergeCell ref="G781:G784"/>
    <mergeCell ref="H781:H784"/>
    <mergeCell ref="A736:A739"/>
    <mergeCell ref="B736:B739"/>
    <mergeCell ref="G736:G739"/>
    <mergeCell ref="H736:H739"/>
    <mergeCell ref="A740:A743"/>
    <mergeCell ref="B740:B743"/>
    <mergeCell ref="G740:G743"/>
    <mergeCell ref="H740:H743"/>
    <mergeCell ref="A728:A731"/>
    <mergeCell ref="B728:B731"/>
    <mergeCell ref="G728:G731"/>
    <mergeCell ref="H728:H731"/>
    <mergeCell ref="A732:A735"/>
    <mergeCell ref="B732:B735"/>
    <mergeCell ref="G732:G735"/>
    <mergeCell ref="H732:H735"/>
    <mergeCell ref="A720:A723"/>
    <mergeCell ref="B720:B723"/>
    <mergeCell ref="G720:G723"/>
    <mergeCell ref="H720:H723"/>
    <mergeCell ref="A724:A727"/>
    <mergeCell ref="B724:B727"/>
    <mergeCell ref="G724:G727"/>
    <mergeCell ref="H724:H727"/>
    <mergeCell ref="A712:A715"/>
    <mergeCell ref="B712:B715"/>
    <mergeCell ref="G712:G715"/>
    <mergeCell ref="H712:H715"/>
    <mergeCell ref="A716:A719"/>
    <mergeCell ref="B716:B719"/>
    <mergeCell ref="G716:G719"/>
    <mergeCell ref="H716:H719"/>
    <mergeCell ref="A703:A706"/>
    <mergeCell ref="B703:B706"/>
    <mergeCell ref="G703:G706"/>
    <mergeCell ref="H703:H706"/>
    <mergeCell ref="A707:H707"/>
    <mergeCell ref="A708:A711"/>
    <mergeCell ref="B708:B711"/>
    <mergeCell ref="G708:G711"/>
    <mergeCell ref="H708:H711"/>
    <mergeCell ref="A695:A698"/>
    <mergeCell ref="B695:B698"/>
    <mergeCell ref="G695:G698"/>
    <mergeCell ref="H695:H698"/>
    <mergeCell ref="A699:A702"/>
    <mergeCell ref="B699:B702"/>
    <mergeCell ref="G699:G702"/>
    <mergeCell ref="H699:H702"/>
    <mergeCell ref="A687:A690"/>
    <mergeCell ref="B687:B690"/>
    <mergeCell ref="G687:G690"/>
    <mergeCell ref="H687:H690"/>
    <mergeCell ref="A691:A694"/>
    <mergeCell ref="B691:B694"/>
    <mergeCell ref="G691:G694"/>
    <mergeCell ref="H691:H694"/>
    <mergeCell ref="A679:A682"/>
    <mergeCell ref="B679:B682"/>
    <mergeCell ref="G679:G682"/>
    <mergeCell ref="H679:H682"/>
    <mergeCell ref="A683:A686"/>
    <mergeCell ref="B683:B686"/>
    <mergeCell ref="G683:G686"/>
    <mergeCell ref="H683:H686"/>
    <mergeCell ref="A670:A673"/>
    <mergeCell ref="B670:B673"/>
    <mergeCell ref="G670:G673"/>
    <mergeCell ref="H670:H673"/>
    <mergeCell ref="C674:H674"/>
    <mergeCell ref="A678:H678"/>
    <mergeCell ref="A539:A542"/>
    <mergeCell ref="B539:B542"/>
    <mergeCell ref="G539:G542"/>
    <mergeCell ref="H539:H542"/>
    <mergeCell ref="A666:A669"/>
    <mergeCell ref="B666:B669"/>
    <mergeCell ref="G666:G669"/>
    <mergeCell ref="H666:H669"/>
    <mergeCell ref="A657:H657"/>
    <mergeCell ref="A658:A661"/>
    <mergeCell ref="B658:B661"/>
    <mergeCell ref="G658:G661"/>
    <mergeCell ref="H658:H661"/>
    <mergeCell ref="A662:A665"/>
    <mergeCell ref="B662:B665"/>
    <mergeCell ref="G662:G665"/>
    <mergeCell ref="H662:H665"/>
    <mergeCell ref="A649:A652"/>
    <mergeCell ref="B649:B652"/>
    <mergeCell ref="G649:G652"/>
    <mergeCell ref="H649:H652"/>
    <mergeCell ref="A653:A656"/>
    <mergeCell ref="B653:B656"/>
    <mergeCell ref="G653:G656"/>
    <mergeCell ref="H653:H656"/>
    <mergeCell ref="A641:A644"/>
    <mergeCell ref="B641:B644"/>
    <mergeCell ref="G641:G644"/>
    <mergeCell ref="H641:H644"/>
    <mergeCell ref="A645:A648"/>
    <mergeCell ref="B645:B648"/>
    <mergeCell ref="G645:G648"/>
    <mergeCell ref="H645:H648"/>
    <mergeCell ref="A633:A636"/>
    <mergeCell ref="B633:B636"/>
    <mergeCell ref="G633:G636"/>
    <mergeCell ref="H633:H636"/>
    <mergeCell ref="A637:A640"/>
    <mergeCell ref="B637:B640"/>
    <mergeCell ref="G637:G640"/>
    <mergeCell ref="H637:H640"/>
    <mergeCell ref="A547:A550"/>
    <mergeCell ref="B547:B550"/>
    <mergeCell ref="G547:G550"/>
    <mergeCell ref="H547:H550"/>
    <mergeCell ref="C628:H628"/>
    <mergeCell ref="A632:H632"/>
    <mergeCell ref="A560:A563"/>
    <mergeCell ref="B560:B563"/>
    <mergeCell ref="G560:G563"/>
    <mergeCell ref="H560:H563"/>
    <mergeCell ref="C432:H432"/>
    <mergeCell ref="A436:H436"/>
    <mergeCell ref="G535:G538"/>
    <mergeCell ref="H535:H538"/>
    <mergeCell ref="A523:A526"/>
    <mergeCell ref="B523:B526"/>
    <mergeCell ref="G523:G526"/>
    <mergeCell ref="H523:H526"/>
    <mergeCell ref="A527:A530"/>
    <mergeCell ref="B527:B530"/>
    <mergeCell ref="A543:A546"/>
    <mergeCell ref="B543:B546"/>
    <mergeCell ref="G543:G546"/>
    <mergeCell ref="H543:H546"/>
    <mergeCell ref="A531:A534"/>
    <mergeCell ref="B531:B534"/>
    <mergeCell ref="G531:G534"/>
    <mergeCell ref="H531:H534"/>
    <mergeCell ref="A535:A538"/>
    <mergeCell ref="B535:B538"/>
    <mergeCell ref="G527:G530"/>
    <mergeCell ref="H527:H530"/>
    <mergeCell ref="A514:A517"/>
    <mergeCell ref="B514:B517"/>
    <mergeCell ref="G514:G517"/>
    <mergeCell ref="H514:H517"/>
    <mergeCell ref="A518:H518"/>
    <mergeCell ref="A519:A522"/>
    <mergeCell ref="B519:B522"/>
    <mergeCell ref="G519:G522"/>
    <mergeCell ref="H519:H522"/>
    <mergeCell ref="A506:A509"/>
    <mergeCell ref="B506:B509"/>
    <mergeCell ref="G506:G509"/>
    <mergeCell ref="H506:H509"/>
    <mergeCell ref="A510:A513"/>
    <mergeCell ref="B510:B513"/>
    <mergeCell ref="G510:G513"/>
    <mergeCell ref="H510:H513"/>
    <mergeCell ref="A494:A497"/>
    <mergeCell ref="B494:B497"/>
    <mergeCell ref="G494:G497"/>
    <mergeCell ref="H494:H497"/>
    <mergeCell ref="A498:A501"/>
    <mergeCell ref="B498:B501"/>
    <mergeCell ref="G498:G501"/>
    <mergeCell ref="H498:H501"/>
    <mergeCell ref="A486:A489"/>
    <mergeCell ref="B486:B489"/>
    <mergeCell ref="G486:G489"/>
    <mergeCell ref="H486:H489"/>
    <mergeCell ref="A490:A493"/>
    <mergeCell ref="B490:B493"/>
    <mergeCell ref="G490:G493"/>
    <mergeCell ref="H490:H493"/>
    <mergeCell ref="A478:A481"/>
    <mergeCell ref="B478:B481"/>
    <mergeCell ref="G478:G481"/>
    <mergeCell ref="H478:H481"/>
    <mergeCell ref="A482:A485"/>
    <mergeCell ref="B482:B485"/>
    <mergeCell ref="G482:G485"/>
    <mergeCell ref="H482:H485"/>
    <mergeCell ref="A470:A473"/>
    <mergeCell ref="B470:B473"/>
    <mergeCell ref="G470:G473"/>
    <mergeCell ref="H470:H473"/>
    <mergeCell ref="A474:A477"/>
    <mergeCell ref="B474:B477"/>
    <mergeCell ref="G474:G477"/>
    <mergeCell ref="H474:H477"/>
    <mergeCell ref="A462:A465"/>
    <mergeCell ref="B462:B465"/>
    <mergeCell ref="G462:G465"/>
    <mergeCell ref="H462:H465"/>
    <mergeCell ref="A466:A469"/>
    <mergeCell ref="B466:B469"/>
    <mergeCell ref="G466:G469"/>
    <mergeCell ref="H466:H469"/>
    <mergeCell ref="A458:A461"/>
    <mergeCell ref="B458:B461"/>
    <mergeCell ref="G458:G461"/>
    <mergeCell ref="H458:H461"/>
    <mergeCell ref="A449:H449"/>
    <mergeCell ref="A450:A453"/>
    <mergeCell ref="B450:B453"/>
    <mergeCell ref="G450:G453"/>
    <mergeCell ref="H450:H453"/>
    <mergeCell ref="A454:A457"/>
    <mergeCell ref="B454:B457"/>
    <mergeCell ref="G454:G457"/>
    <mergeCell ref="H454:H457"/>
    <mergeCell ref="A445:A448"/>
    <mergeCell ref="B445:B448"/>
    <mergeCell ref="G445:G448"/>
    <mergeCell ref="H445:H448"/>
    <mergeCell ref="A437:A440"/>
    <mergeCell ref="B437:B440"/>
    <mergeCell ref="G437:G440"/>
    <mergeCell ref="H437:H440"/>
    <mergeCell ref="A441:A444"/>
    <mergeCell ref="B441:B444"/>
    <mergeCell ref="G441:G444"/>
    <mergeCell ref="H441:H444"/>
    <mergeCell ref="A428:A431"/>
    <mergeCell ref="B428:B431"/>
    <mergeCell ref="G428:G431"/>
    <mergeCell ref="H428:H431"/>
    <mergeCell ref="A420:A423"/>
    <mergeCell ref="B420:B423"/>
    <mergeCell ref="G420:G423"/>
    <mergeCell ref="H420:H423"/>
    <mergeCell ref="A424:A427"/>
    <mergeCell ref="B424:B427"/>
    <mergeCell ref="G424:G427"/>
    <mergeCell ref="H424:H427"/>
    <mergeCell ref="A412:A415"/>
    <mergeCell ref="B412:B415"/>
    <mergeCell ref="G412:G415"/>
    <mergeCell ref="H412:H415"/>
    <mergeCell ref="A416:A419"/>
    <mergeCell ref="B416:B419"/>
    <mergeCell ref="G416:G419"/>
    <mergeCell ref="H416:H419"/>
    <mergeCell ref="A404:A407"/>
    <mergeCell ref="B404:B407"/>
    <mergeCell ref="G404:G407"/>
    <mergeCell ref="H404:H407"/>
    <mergeCell ref="A408:A411"/>
    <mergeCell ref="B408:B411"/>
    <mergeCell ref="G408:G411"/>
    <mergeCell ref="H408:H411"/>
    <mergeCell ref="A396:A399"/>
    <mergeCell ref="B396:B399"/>
    <mergeCell ref="G396:G399"/>
    <mergeCell ref="H396:H399"/>
    <mergeCell ref="A400:A403"/>
    <mergeCell ref="B400:B403"/>
    <mergeCell ref="G400:G403"/>
    <mergeCell ref="H400:H403"/>
    <mergeCell ref="A388:A391"/>
    <mergeCell ref="B388:B391"/>
    <mergeCell ref="G388:G391"/>
    <mergeCell ref="H388:H391"/>
    <mergeCell ref="A392:A395"/>
    <mergeCell ref="B392:B395"/>
    <mergeCell ref="G392:G395"/>
    <mergeCell ref="H392:H395"/>
    <mergeCell ref="A380:A383"/>
    <mergeCell ref="B380:B383"/>
    <mergeCell ref="G380:G383"/>
    <mergeCell ref="H380:H383"/>
    <mergeCell ref="A384:A387"/>
    <mergeCell ref="B384:B387"/>
    <mergeCell ref="G384:G387"/>
    <mergeCell ref="H384:H387"/>
    <mergeCell ref="A371:A374"/>
    <mergeCell ref="B371:B374"/>
    <mergeCell ref="G371:G374"/>
    <mergeCell ref="H371:H374"/>
    <mergeCell ref="A375:H375"/>
    <mergeCell ref="A376:A379"/>
    <mergeCell ref="B376:B379"/>
    <mergeCell ref="G376:G379"/>
    <mergeCell ref="H376:H379"/>
    <mergeCell ref="A363:A366"/>
    <mergeCell ref="B363:B366"/>
    <mergeCell ref="G363:G366"/>
    <mergeCell ref="H363:H366"/>
    <mergeCell ref="A367:A370"/>
    <mergeCell ref="B367:B370"/>
    <mergeCell ref="G367:G370"/>
    <mergeCell ref="H367:H370"/>
    <mergeCell ref="C354:H354"/>
    <mergeCell ref="A358:H358"/>
    <mergeCell ref="A359:A362"/>
    <mergeCell ref="B359:B362"/>
    <mergeCell ref="G359:G362"/>
    <mergeCell ref="H359:H362"/>
    <mergeCell ref="A51:A54"/>
    <mergeCell ref="B51:B54"/>
    <mergeCell ref="G51:G54"/>
    <mergeCell ref="H51:H54"/>
    <mergeCell ref="A55:A58"/>
    <mergeCell ref="B55:B58"/>
    <mergeCell ref="G55:G58"/>
    <mergeCell ref="H55:H58"/>
    <mergeCell ref="A43:A46"/>
    <mergeCell ref="B43:B46"/>
    <mergeCell ref="G43:G46"/>
    <mergeCell ref="H43:H46"/>
    <mergeCell ref="A47:A50"/>
    <mergeCell ref="B47:B50"/>
    <mergeCell ref="G47:G50"/>
    <mergeCell ref="H47:H50"/>
    <mergeCell ref="A35:A38"/>
    <mergeCell ref="B35:B38"/>
    <mergeCell ref="G35:G38"/>
    <mergeCell ref="H35:H38"/>
    <mergeCell ref="A39:A42"/>
    <mergeCell ref="B39:B42"/>
    <mergeCell ref="G39:G42"/>
    <mergeCell ref="H39:H42"/>
    <mergeCell ref="G773:G776"/>
    <mergeCell ref="H773:H776"/>
    <mergeCell ref="A777:A780"/>
    <mergeCell ref="B777:B780"/>
    <mergeCell ref="C26:H26"/>
    <mergeCell ref="A30:H30"/>
    <mergeCell ref="A31:A34"/>
    <mergeCell ref="B31:B34"/>
    <mergeCell ref="G31:G34"/>
    <mergeCell ref="H31:H34"/>
    <mergeCell ref="A769:A772"/>
    <mergeCell ref="B769:B772"/>
    <mergeCell ref="G769:G772"/>
    <mergeCell ref="H769:H772"/>
    <mergeCell ref="A785:A788"/>
    <mergeCell ref="B785:B788"/>
    <mergeCell ref="G785:G788"/>
    <mergeCell ref="H785:H788"/>
    <mergeCell ref="A773:A776"/>
    <mergeCell ref="B773:B776"/>
    <mergeCell ref="A761:A764"/>
    <mergeCell ref="B761:B764"/>
    <mergeCell ref="G761:G764"/>
    <mergeCell ref="H761:H764"/>
    <mergeCell ref="G777:G780"/>
    <mergeCell ref="H777:H780"/>
    <mergeCell ref="A765:A768"/>
    <mergeCell ref="B765:B768"/>
    <mergeCell ref="G765:G768"/>
    <mergeCell ref="H765:H768"/>
    <mergeCell ref="G753:G756"/>
    <mergeCell ref="H753:H756"/>
    <mergeCell ref="A757:A760"/>
    <mergeCell ref="B757:B760"/>
    <mergeCell ref="G757:G760"/>
    <mergeCell ref="H757:H760"/>
    <mergeCell ref="G308:G311"/>
    <mergeCell ref="H308:H311"/>
    <mergeCell ref="A304:A307"/>
    <mergeCell ref="B304:B307"/>
    <mergeCell ref="G304:G307"/>
    <mergeCell ref="H304:H307"/>
    <mergeCell ref="A283:A286"/>
    <mergeCell ref="B283:B286"/>
    <mergeCell ref="G283:G286"/>
    <mergeCell ref="H283:H286"/>
    <mergeCell ref="H292:H295"/>
    <mergeCell ref="A296:A299"/>
    <mergeCell ref="B296:B299"/>
    <mergeCell ref="G296:G299"/>
    <mergeCell ref="H296:H299"/>
    <mergeCell ref="A287:A290"/>
    <mergeCell ref="B287:B290"/>
    <mergeCell ref="G287:G290"/>
    <mergeCell ref="H287:H290"/>
    <mergeCell ref="A300:A303"/>
    <mergeCell ref="B300:B303"/>
    <mergeCell ref="G300:G303"/>
    <mergeCell ref="H300:H303"/>
    <mergeCell ref="A313:A316"/>
    <mergeCell ref="B313:B316"/>
    <mergeCell ref="G313:G316"/>
    <mergeCell ref="H313:H316"/>
    <mergeCell ref="A317:A320"/>
    <mergeCell ref="B317:B320"/>
    <mergeCell ref="G317:G320"/>
    <mergeCell ref="H317:H320"/>
    <mergeCell ref="H326:H329"/>
    <mergeCell ref="A292:A295"/>
    <mergeCell ref="B292:B295"/>
    <mergeCell ref="A321:A324"/>
    <mergeCell ref="B321:B324"/>
    <mergeCell ref="G321:G324"/>
    <mergeCell ref="H321:H324"/>
    <mergeCell ref="A308:A311"/>
    <mergeCell ref="B308:B311"/>
    <mergeCell ref="A312:H312"/>
    <mergeCell ref="A330:A333"/>
    <mergeCell ref="B330:B333"/>
    <mergeCell ref="G330:G333"/>
    <mergeCell ref="H330:H333"/>
    <mergeCell ref="A291:H291"/>
    <mergeCell ref="G292:G295"/>
    <mergeCell ref="A325:H325"/>
    <mergeCell ref="A326:A329"/>
    <mergeCell ref="B326:B329"/>
    <mergeCell ref="G326:G329"/>
    <mergeCell ref="A346:A349"/>
    <mergeCell ref="B346:B349"/>
    <mergeCell ref="G346:G349"/>
    <mergeCell ref="H346:H349"/>
    <mergeCell ref="A274:H274"/>
    <mergeCell ref="A275:A278"/>
    <mergeCell ref="B275:B278"/>
    <mergeCell ref="G275:G278"/>
    <mergeCell ref="H275:H278"/>
    <mergeCell ref="A279:A282"/>
    <mergeCell ref="B279:B282"/>
    <mergeCell ref="G279:G282"/>
    <mergeCell ref="H279:H282"/>
    <mergeCell ref="A270:A273"/>
    <mergeCell ref="B270:B273"/>
    <mergeCell ref="G270:G273"/>
    <mergeCell ref="A266:A269"/>
    <mergeCell ref="G266:G269"/>
    <mergeCell ref="H270:H273"/>
    <mergeCell ref="A250:A253"/>
    <mergeCell ref="B250:B253"/>
    <mergeCell ref="G250:G253"/>
    <mergeCell ref="H250:H253"/>
    <mergeCell ref="B266:B269"/>
    <mergeCell ref="A258:A261"/>
    <mergeCell ref="A262:A265"/>
    <mergeCell ref="B262:B265"/>
    <mergeCell ref="G262:G265"/>
    <mergeCell ref="G242:G245"/>
    <mergeCell ref="H242:H245"/>
    <mergeCell ref="A246:A249"/>
    <mergeCell ref="B246:B249"/>
    <mergeCell ref="G246:G249"/>
    <mergeCell ref="H246:H249"/>
    <mergeCell ref="H262:H265"/>
    <mergeCell ref="H254:H257"/>
    <mergeCell ref="H266:H269"/>
    <mergeCell ref="A238:A241"/>
    <mergeCell ref="B238:B241"/>
    <mergeCell ref="G238:G241"/>
    <mergeCell ref="H238:H241"/>
    <mergeCell ref="A242:A245"/>
    <mergeCell ref="B242:B245"/>
    <mergeCell ref="B258:B261"/>
    <mergeCell ref="G258:G261"/>
    <mergeCell ref="H258:H261"/>
    <mergeCell ref="A205:A208"/>
    <mergeCell ref="B205:B208"/>
    <mergeCell ref="G205:G208"/>
    <mergeCell ref="H205:H208"/>
    <mergeCell ref="A201:A204"/>
    <mergeCell ref="B201:B204"/>
    <mergeCell ref="G201:G204"/>
    <mergeCell ref="H201:H204"/>
    <mergeCell ref="H153:H156"/>
    <mergeCell ref="A161:A164"/>
    <mergeCell ref="B161:B164"/>
    <mergeCell ref="G161:G164"/>
    <mergeCell ref="H161:H164"/>
    <mergeCell ref="A157:A160"/>
    <mergeCell ref="B157:B160"/>
    <mergeCell ref="G157:G160"/>
    <mergeCell ref="H157:H160"/>
    <mergeCell ref="G177:G180"/>
    <mergeCell ref="H177:H180"/>
    <mergeCell ref="A185:A188"/>
    <mergeCell ref="A165:A168"/>
    <mergeCell ref="B165:B168"/>
    <mergeCell ref="G165:G168"/>
    <mergeCell ref="H165:H168"/>
    <mergeCell ref="B185:B188"/>
    <mergeCell ref="G185:G188"/>
    <mergeCell ref="H185:H188"/>
    <mergeCell ref="B169:B172"/>
    <mergeCell ref="G169:G172"/>
    <mergeCell ref="H169:H172"/>
    <mergeCell ref="A173:A176"/>
    <mergeCell ref="B173:B176"/>
    <mergeCell ref="G173:G176"/>
    <mergeCell ref="H173:H176"/>
    <mergeCell ref="A169:A172"/>
    <mergeCell ref="A181:A184"/>
    <mergeCell ref="H145:H148"/>
    <mergeCell ref="A149:A152"/>
    <mergeCell ref="G149:G152"/>
    <mergeCell ref="H149:H152"/>
    <mergeCell ref="B181:B184"/>
    <mergeCell ref="G181:G184"/>
    <mergeCell ref="H181:H184"/>
    <mergeCell ref="A177:A180"/>
    <mergeCell ref="B177:B180"/>
    <mergeCell ref="A141:A144"/>
    <mergeCell ref="B141:B144"/>
    <mergeCell ref="G141:G144"/>
    <mergeCell ref="A153:A156"/>
    <mergeCell ref="B153:B156"/>
    <mergeCell ref="A145:A148"/>
    <mergeCell ref="B145:B148"/>
    <mergeCell ref="G145:G148"/>
    <mergeCell ref="G153:G156"/>
    <mergeCell ref="A125:A128"/>
    <mergeCell ref="B125:B128"/>
    <mergeCell ref="G125:G128"/>
    <mergeCell ref="H125:H128"/>
    <mergeCell ref="A129:A132"/>
    <mergeCell ref="B129:B132"/>
    <mergeCell ref="G129:G132"/>
    <mergeCell ref="H129:H132"/>
    <mergeCell ref="A120:H120"/>
    <mergeCell ref="A121:A124"/>
    <mergeCell ref="B121:B124"/>
    <mergeCell ref="G121:G124"/>
    <mergeCell ref="H121:H124"/>
    <mergeCell ref="G116:G119"/>
    <mergeCell ref="A116:A119"/>
    <mergeCell ref="B116:B119"/>
    <mergeCell ref="H116:H119"/>
    <mergeCell ref="B112:B115"/>
    <mergeCell ref="G112:G115"/>
    <mergeCell ref="H112:H115"/>
    <mergeCell ref="A104:A107"/>
    <mergeCell ref="B104:B107"/>
    <mergeCell ref="G104:G107"/>
    <mergeCell ref="B108:B111"/>
    <mergeCell ref="G108:G111"/>
    <mergeCell ref="H108:H111"/>
    <mergeCell ref="A112:A115"/>
    <mergeCell ref="A918:A921"/>
    <mergeCell ref="B918:B921"/>
    <mergeCell ref="G918:G921"/>
    <mergeCell ref="H918:H921"/>
    <mergeCell ref="A92:A95"/>
    <mergeCell ref="B92:B95"/>
    <mergeCell ref="G92:G95"/>
    <mergeCell ref="H92:H95"/>
    <mergeCell ref="A100:A103"/>
    <mergeCell ref="B100:B103"/>
    <mergeCell ref="A910:A913"/>
    <mergeCell ref="B910:B913"/>
    <mergeCell ref="G910:G913"/>
    <mergeCell ref="H910:H913"/>
    <mergeCell ref="A914:A917"/>
    <mergeCell ref="B914:B917"/>
    <mergeCell ref="G914:G917"/>
    <mergeCell ref="H914:H917"/>
    <mergeCell ref="A902:A905"/>
    <mergeCell ref="B902:B905"/>
    <mergeCell ref="G902:G905"/>
    <mergeCell ref="H902:H905"/>
    <mergeCell ref="A906:A909"/>
    <mergeCell ref="B906:B909"/>
    <mergeCell ref="G906:G909"/>
    <mergeCell ref="H906:H909"/>
    <mergeCell ref="A890:A893"/>
    <mergeCell ref="B890:B893"/>
    <mergeCell ref="G890:G893"/>
    <mergeCell ref="H890:H893"/>
    <mergeCell ref="A898:A901"/>
    <mergeCell ref="B898:B901"/>
    <mergeCell ref="G898:G901"/>
    <mergeCell ref="H898:H901"/>
    <mergeCell ref="A882:A885"/>
    <mergeCell ref="B882:B885"/>
    <mergeCell ref="G882:G885"/>
    <mergeCell ref="H882:H885"/>
    <mergeCell ref="A886:A889"/>
    <mergeCell ref="B886:B889"/>
    <mergeCell ref="G886:G889"/>
    <mergeCell ref="H886:H889"/>
    <mergeCell ref="G10:G13"/>
    <mergeCell ref="H10:H13"/>
    <mergeCell ref="A22:A25"/>
    <mergeCell ref="B22:B25"/>
    <mergeCell ref="G22:G25"/>
    <mergeCell ref="H22:H25"/>
    <mergeCell ref="A18:A21"/>
    <mergeCell ref="B18:B21"/>
    <mergeCell ref="G18:G21"/>
    <mergeCell ref="H18:H21"/>
    <mergeCell ref="G64:G67"/>
    <mergeCell ref="H64:H67"/>
    <mergeCell ref="G14:G17"/>
    <mergeCell ref="H14:H17"/>
    <mergeCell ref="A1:H1"/>
    <mergeCell ref="A2:H2"/>
    <mergeCell ref="C5:H5"/>
    <mergeCell ref="A9:H9"/>
    <mergeCell ref="A10:A13"/>
    <mergeCell ref="B10:B13"/>
    <mergeCell ref="A14:A17"/>
    <mergeCell ref="B14:B17"/>
    <mergeCell ref="A68:A71"/>
    <mergeCell ref="B68:B71"/>
    <mergeCell ref="G68:G71"/>
    <mergeCell ref="H68:H71"/>
    <mergeCell ref="C59:H59"/>
    <mergeCell ref="A63:H63"/>
    <mergeCell ref="A64:A67"/>
    <mergeCell ref="B64:B67"/>
    <mergeCell ref="A72:A75"/>
    <mergeCell ref="B72:B75"/>
    <mergeCell ref="G72:G75"/>
    <mergeCell ref="H72:H75"/>
    <mergeCell ref="A76:A79"/>
    <mergeCell ref="B76:B79"/>
    <mergeCell ref="G76:G79"/>
    <mergeCell ref="H76:H79"/>
    <mergeCell ref="G100:G103"/>
    <mergeCell ref="H100:H103"/>
    <mergeCell ref="A80:A83"/>
    <mergeCell ref="B80:B83"/>
    <mergeCell ref="G80:G83"/>
    <mergeCell ref="H80:H83"/>
    <mergeCell ref="A84:A87"/>
    <mergeCell ref="B84:B87"/>
    <mergeCell ref="G84:G87"/>
    <mergeCell ref="H84:H87"/>
    <mergeCell ref="A88:A91"/>
    <mergeCell ref="B88:B91"/>
    <mergeCell ref="G88:G91"/>
    <mergeCell ref="H88:H91"/>
    <mergeCell ref="A189:A192"/>
    <mergeCell ref="B189:B192"/>
    <mergeCell ref="G189:G192"/>
    <mergeCell ref="H189:H192"/>
    <mergeCell ref="H104:H107"/>
    <mergeCell ref="A108:A111"/>
    <mergeCell ref="A350:A353"/>
    <mergeCell ref="B350:B353"/>
    <mergeCell ref="G350:G353"/>
    <mergeCell ref="H350:H353"/>
    <mergeCell ref="B221:B224"/>
    <mergeCell ref="G221:G224"/>
    <mergeCell ref="H221:H224"/>
    <mergeCell ref="A225:H225"/>
    <mergeCell ref="A226:A229"/>
    <mergeCell ref="B226:B229"/>
    <mergeCell ref="A943:A946"/>
    <mergeCell ref="B943:B946"/>
    <mergeCell ref="G943:G946"/>
    <mergeCell ref="H943:H946"/>
    <mergeCell ref="C551:H551"/>
    <mergeCell ref="A555:H555"/>
    <mergeCell ref="A556:A559"/>
    <mergeCell ref="B556:B559"/>
    <mergeCell ref="G556:G559"/>
    <mergeCell ref="H556:H559"/>
    <mergeCell ref="G612:G615"/>
    <mergeCell ref="H612:H615"/>
    <mergeCell ref="A616:A619"/>
    <mergeCell ref="B616:B619"/>
    <mergeCell ref="G616:G619"/>
    <mergeCell ref="H616:H619"/>
    <mergeCell ref="A564:A567"/>
    <mergeCell ref="B564:B567"/>
    <mergeCell ref="G564:G567"/>
    <mergeCell ref="H564:H567"/>
    <mergeCell ref="A568:A571"/>
    <mergeCell ref="B568:B571"/>
    <mergeCell ref="G568:G571"/>
    <mergeCell ref="H568:H571"/>
    <mergeCell ref="A572:A575"/>
    <mergeCell ref="B572:B575"/>
    <mergeCell ref="G572:G575"/>
    <mergeCell ref="H572:H575"/>
    <mergeCell ref="A576:A579"/>
    <mergeCell ref="B576:B579"/>
    <mergeCell ref="G576:G579"/>
    <mergeCell ref="H576:H579"/>
    <mergeCell ref="A580:A583"/>
    <mergeCell ref="B580:B583"/>
    <mergeCell ref="G580:G583"/>
    <mergeCell ref="H580:H583"/>
    <mergeCell ref="A584:A587"/>
    <mergeCell ref="B584:B587"/>
    <mergeCell ref="G584:G587"/>
    <mergeCell ref="H584:H587"/>
    <mergeCell ref="G600:G603"/>
    <mergeCell ref="H600:H603"/>
    <mergeCell ref="A588:A591"/>
    <mergeCell ref="B588:B591"/>
    <mergeCell ref="G588:G591"/>
    <mergeCell ref="H588:H591"/>
    <mergeCell ref="A592:A595"/>
    <mergeCell ref="B592:B595"/>
    <mergeCell ref="G592:G595"/>
    <mergeCell ref="H592:H595"/>
    <mergeCell ref="A596:A599"/>
    <mergeCell ref="B596:B599"/>
    <mergeCell ref="A604:A607"/>
    <mergeCell ref="B604:B607"/>
    <mergeCell ref="G604:G607"/>
    <mergeCell ref="H604:H607"/>
    <mergeCell ref="G596:G599"/>
    <mergeCell ref="H596:H599"/>
    <mergeCell ref="A600:A603"/>
    <mergeCell ref="B600:B603"/>
    <mergeCell ref="A620:A623"/>
    <mergeCell ref="B620:B623"/>
    <mergeCell ref="G620:G623"/>
    <mergeCell ref="H620:H623"/>
    <mergeCell ref="G608:G611"/>
    <mergeCell ref="H608:H611"/>
    <mergeCell ref="A608:A611"/>
    <mergeCell ref="B608:B611"/>
    <mergeCell ref="A612:A615"/>
    <mergeCell ref="B612:B615"/>
    <mergeCell ref="A197:A200"/>
    <mergeCell ref="B197:B200"/>
    <mergeCell ref="G193:G196"/>
    <mergeCell ref="H193:H196"/>
    <mergeCell ref="B133:B136"/>
    <mergeCell ref="G133:G136"/>
    <mergeCell ref="A137:A140"/>
    <mergeCell ref="B137:B140"/>
    <mergeCell ref="G137:G140"/>
    <mergeCell ref="H137:H140"/>
    <mergeCell ref="A502:A505"/>
    <mergeCell ref="B502:B505"/>
    <mergeCell ref="G502:G505"/>
    <mergeCell ref="H502:H505"/>
    <mergeCell ref="A133:A136"/>
    <mergeCell ref="B149:B152"/>
    <mergeCell ref="H133:H136"/>
    <mergeCell ref="H141:H144"/>
    <mergeCell ref="A193:A196"/>
    <mergeCell ref="B193:B196"/>
    <mergeCell ref="G840:G843"/>
    <mergeCell ref="H840:H843"/>
    <mergeCell ref="A624:A627"/>
    <mergeCell ref="B624:B627"/>
    <mergeCell ref="G624:G627"/>
    <mergeCell ref="H624:H627"/>
    <mergeCell ref="C748:H748"/>
    <mergeCell ref="A752:H752"/>
    <mergeCell ref="A753:A756"/>
    <mergeCell ref="B753:B756"/>
    <mergeCell ref="A844:A847"/>
    <mergeCell ref="B844:B847"/>
    <mergeCell ref="G844:G847"/>
    <mergeCell ref="H844:H847"/>
    <mergeCell ref="A894:A897"/>
    <mergeCell ref="B894:B897"/>
    <mergeCell ref="G894:G897"/>
    <mergeCell ref="H894:H897"/>
    <mergeCell ref="C877:H877"/>
    <mergeCell ref="A881:H881"/>
    <mergeCell ref="A927:A930"/>
    <mergeCell ref="B927:B930"/>
    <mergeCell ref="G927:G930"/>
    <mergeCell ref="H927:H930"/>
    <mergeCell ref="A931:A934"/>
    <mergeCell ref="B931:B934"/>
    <mergeCell ref="G931:G934"/>
    <mergeCell ref="H931:H934"/>
    <mergeCell ref="A935:A938"/>
    <mergeCell ref="B935:B938"/>
    <mergeCell ref="G935:G938"/>
    <mergeCell ref="H935:H938"/>
    <mergeCell ref="A939:A942"/>
    <mergeCell ref="B939:B942"/>
    <mergeCell ref="G939:G942"/>
    <mergeCell ref="H939:H942"/>
    <mergeCell ref="G338:G341"/>
    <mergeCell ref="H338:H341"/>
    <mergeCell ref="A213:A216"/>
    <mergeCell ref="B213:B216"/>
    <mergeCell ref="G213:G216"/>
    <mergeCell ref="H213:H216"/>
    <mergeCell ref="A217:A220"/>
    <mergeCell ref="B217:B220"/>
    <mergeCell ref="G217:G220"/>
    <mergeCell ref="H217:H220"/>
    <mergeCell ref="A342:A345"/>
    <mergeCell ref="B342:B345"/>
    <mergeCell ref="G342:G345"/>
    <mergeCell ref="H342:H345"/>
    <mergeCell ref="A334:A337"/>
    <mergeCell ref="B334:B337"/>
    <mergeCell ref="G334:G337"/>
    <mergeCell ref="H334:H337"/>
    <mergeCell ref="A338:A341"/>
    <mergeCell ref="B338:B341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Бокситогорского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Белецкая</dc:creator>
  <cp:keywords/>
  <dc:description/>
  <cp:lastModifiedBy>Платонова Л.Е.</cp:lastModifiedBy>
  <cp:lastPrinted>2020-04-14T05:35:59Z</cp:lastPrinted>
  <dcterms:created xsi:type="dcterms:W3CDTF">2014-06-20T10:24:20Z</dcterms:created>
  <dcterms:modified xsi:type="dcterms:W3CDTF">2021-07-27T08:59:29Z</dcterms:modified>
  <cp:category/>
  <cp:version/>
  <cp:contentType/>
  <cp:contentStatus/>
</cp:coreProperties>
</file>